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A5B07F47-FF6C-41C8-9D1C-52FEC705244E}"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7" i="2" l="1"/>
  <c r="E505" i="2" l="1"/>
  <c r="E51" i="3" l="1"/>
  <c r="D46" i="3"/>
  <c r="D17" i="2" l="1"/>
  <c r="F417" i="2" l="1"/>
  <c r="F418" i="2"/>
  <c r="F419" i="2"/>
  <c r="F420" i="2"/>
  <c r="F421" i="2"/>
  <c r="F422" i="2"/>
  <c r="F704" i="2" l="1"/>
  <c r="F679" i="2"/>
  <c r="F677" i="2" s="1"/>
  <c r="F671" i="2"/>
  <c r="F670" i="2" s="1"/>
  <c r="F667" i="2"/>
  <c r="F653" i="2" s="1"/>
  <c r="F655" i="2"/>
  <c r="F651" i="2"/>
  <c r="F650" i="2" s="1"/>
  <c r="F645" i="2"/>
  <c r="F644" i="2" s="1"/>
  <c r="F540" i="2"/>
  <c r="F480" i="2"/>
  <c r="F466"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D505" i="2"/>
  <c r="F703"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490" i="2"/>
  <c r="F390" i="2"/>
  <c r="F387" i="2"/>
  <c r="F383" i="2"/>
  <c r="F379" i="2"/>
  <c r="F375" i="2"/>
  <c r="F371" i="2"/>
  <c r="F367" i="2"/>
  <c r="F363" i="2"/>
  <c r="F359" i="2"/>
  <c r="F353" i="2"/>
  <c r="F348" i="2"/>
  <c r="F344" i="2"/>
  <c r="F339" i="2"/>
  <c r="F334" i="2"/>
  <c r="F329" i="2"/>
  <c r="F324" i="2"/>
  <c r="F319" i="2"/>
  <c r="F314" i="2"/>
  <c r="F311" i="2"/>
  <c r="F306" i="2"/>
  <c r="F303" i="2"/>
  <c r="F300" i="2"/>
  <c r="F297" i="2"/>
  <c r="F277" i="2"/>
  <c r="F276" i="2" s="1"/>
  <c r="F275" i="2" s="1"/>
  <c r="F272" i="2"/>
  <c r="F271" i="2" s="1"/>
  <c r="F269" i="2"/>
  <c r="F267" i="2"/>
  <c r="F266" i="2" s="1"/>
  <c r="F265" i="2" s="1"/>
  <c r="F264" i="2" s="1"/>
  <c r="F263" i="2" s="1"/>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2" i="2"/>
  <c r="F38" i="2"/>
  <c r="E66" i="3"/>
  <c r="E62" i="3"/>
  <c r="E63" i="3"/>
  <c r="E61" i="3"/>
  <c r="F49" i="2" l="1"/>
  <c r="F296" i="2"/>
  <c r="F509" i="2"/>
  <c r="F508" i="2" s="1"/>
  <c r="F507" i="2" s="1"/>
  <c r="F219" i="2"/>
  <c r="F218" i="2" s="1"/>
  <c r="F206" i="2" s="1"/>
  <c r="F205"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1" i="2"/>
  <c r="E46" i="3"/>
  <c r="E40" i="3"/>
  <c r="E38" i="3" s="1"/>
  <c r="E37" i="3" s="1"/>
  <c r="E39" i="3"/>
  <c r="E36" i="3"/>
  <c r="E35" i="3" s="1"/>
  <c r="E33" i="3"/>
  <c r="E34" i="3"/>
  <c r="E32" i="3"/>
  <c r="E24" i="3"/>
  <c r="E23" i="3"/>
  <c r="E17" i="3"/>
  <c r="E16" i="3"/>
  <c r="E65" i="3"/>
  <c r="E60" i="3"/>
  <c r="E53" i="3"/>
  <c r="E50" i="3"/>
  <c r="E19" i="3"/>
  <c r="E31" i="3" l="1"/>
  <c r="E30" i="3" s="1"/>
  <c r="F642" i="2"/>
  <c r="F641" i="2" s="1"/>
  <c r="E59" i="3"/>
  <c r="F506" i="2"/>
  <c r="F12" i="2"/>
  <c r="E22" i="3"/>
  <c r="E21" i="3" s="1"/>
  <c r="E15" i="3"/>
  <c r="E11" i="3"/>
  <c r="D47" i="3"/>
  <c r="E47" i="3" s="1"/>
  <c r="E45" i="3" s="1"/>
  <c r="E44" i="3" s="1"/>
  <c r="F505" i="2"/>
  <c r="F504" i="2" s="1"/>
  <c r="F453" i="2" s="1"/>
  <c r="F452" i="2" s="1"/>
  <c r="F204" i="2" s="1"/>
  <c r="D53" i="3"/>
  <c r="E29" i="3" l="1"/>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D21" i="2"/>
  <c r="F20" i="2" l="1"/>
  <c r="F16" i="2" s="1"/>
  <c r="F11" i="2"/>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E12" i="2"/>
  <c r="E452" i="2"/>
  <c r="E204" i="2" s="1"/>
  <c r="D11" i="2"/>
  <c r="D15" i="2"/>
  <c r="D14" i="2" s="1"/>
  <c r="D204" i="2"/>
  <c r="E10" i="2" l="1"/>
  <c r="D10" i="2"/>
</calcChain>
</file>

<file path=xl/sharedStrings.xml><?xml version="1.0" encoding="utf-8"?>
<sst xmlns="http://schemas.openxmlformats.org/spreadsheetml/2006/main" count="784" uniqueCount="203">
  <si>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</si>
  <si>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</si>
  <si>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</si>
  <si>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</si>
  <si>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</si>
  <si>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</si>
  <si>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</si>
  <si>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</si>
  <si>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</si>
  <si>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</si>
  <si>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</si>
  <si>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</si>
  <si>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</si>
  <si>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</si>
  <si>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</si>
  <si>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</si>
  <si>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</si>
  <si>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</si>
  <si>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</si>
  <si>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</si>
  <si>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</si>
  <si>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</si>
  <si>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</si>
  <si>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</si>
  <si>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</si>
  <si>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</si>
  <si>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</si>
  <si>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</si>
  <si>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</si>
  <si>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</si>
  <si>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</si>
  <si>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</si>
  <si>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</si>
  <si>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</si>
  <si>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</si>
  <si>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</si>
  <si>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</si>
  <si>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</si>
  <si>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</si>
  <si>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</si>
  <si>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</si>
  <si>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</si>
  <si>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</si>
  <si>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</si>
  <si>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</si>
  <si>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</si>
  <si>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</si>
  <si>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</si>
  <si>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</si>
  <si>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</si>
  <si>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</si>
  <si>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</si>
  <si>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</si>
  <si>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</si>
  <si>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</si>
  <si>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</si>
  <si>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</si>
  <si>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</si>
  <si>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</si>
  <si>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</si>
  <si>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</si>
  <si>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</si>
  <si>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</si>
  <si>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</si>
  <si>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</si>
  <si>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</si>
  <si>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</si>
  <si>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</si>
  <si>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</si>
  <si>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</si>
  <si>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</si>
  <si>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</si>
  <si>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</si>
  <si>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</si>
  <si>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</si>
  <si>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</si>
  <si>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</si>
  <si>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</si>
  <si>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</si>
  <si>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</si>
  <si>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</si>
  <si>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</si>
  <si>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</si>
  <si>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</si>
  <si>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</si>
  <si>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</si>
  <si>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</si>
  <si>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</si>
  <si>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</si>
  <si>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</si>
  <si>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</si>
  <si>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</si>
  <si>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</si>
  <si>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</si>
  <si>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</si>
  <si>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</si>
  <si>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</si>
  <si>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</si>
  <si>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</si>
  <si>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</si>
  <si>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</si>
  <si>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</si>
  <si>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</si>
  <si>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</si>
  <si>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</si>
  <si>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</si>
  <si>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</si>
  <si>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</si>
  <si>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</si>
  <si>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</si>
  <si>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</si>
  <si>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</si>
  <si>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</si>
  <si>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</si>
  <si>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</si>
  <si>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</si>
  <si>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</si>
  <si>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</si>
  <si>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</si>
  <si>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</si>
  <si>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</si>
  <si>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</si>
  <si>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</si>
  <si>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</si>
  <si>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</si>
  <si>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</si>
  <si>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</si>
  <si>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</si>
  <si>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</si>
  <si>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</si>
  <si>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</si>
  <si>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</si>
  <si>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</si>
  <si>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</si>
  <si>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</si>
  <si>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</si>
  <si>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</si>
  <si>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</si>
  <si>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</si>
  <si>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</si>
  <si>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</si>
  <si>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</si>
  <si>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</si>
  <si>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</si>
  <si>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</si>
  <si>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</si>
  <si>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</si>
  <si>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</si>
  <si>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</si>
  <si>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</si>
  <si>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</si>
  <si>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</si>
  <si>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</si>
  <si>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</si>
  <si>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</si>
  <si>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</si>
  <si>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</si>
  <si>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</si>
  <si>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</si>
  <si>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</si>
  <si>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</si>
  <si>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</si>
  <si>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</si>
  <si>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</si>
  <si>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</si>
  <si>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</si>
  <si>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</si>
  <si>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</si>
  <si>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</si>
  <si>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</si>
  <si>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</si>
  <si>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</si>
  <si>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</si>
  <si>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</si>
  <si>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1.1</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</si>
  <si>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</si>
  <si>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</si>
  <si>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</si>
  <si>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</si>
  <si>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</si>
  <si>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</si>
  <si>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</si>
  <si>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</si>
  <si>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</si>
  <si>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</si>
  <si>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</si>
  <si>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</si>
  <si>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</si>
  <si>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</si>
  <si>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</si>
  <si>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</si>
  <si>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</si>
  <si>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</si>
  <si>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</si>
  <si>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</si>
  <si>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</si>
  <si>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</si>
  <si>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 xml:space="preserve">                     PRIMAR                                                               Ec. LUCICA URSU                                      Ec. TEREZIA BORBEI</t>
  </si>
  <si>
    <t xml:space="preserve">BUGET RECTIFICAT SEPTEMBRIE </t>
  </si>
  <si>
    <t>BUGET RECTIFICAT OCTOMBRIE</t>
  </si>
  <si>
    <t>Anexa nr. 1 la HCL 385/27.10.2022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</si>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</sst>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97">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5"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3" fontId="12" fillId="4"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3" fillId="0" borderId="0" xfId="6" applyFont="1" applyFill="1"/>
    <xf numFmtId="0" fontId="8" fillId="0" borderId="0" xfId="9" applyFont="1" applyFill="1" applyBorder="1"/>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wrapText="1"/>
    </xf>
    <xf numFmtId="0" fontId="4" fillId="0" borderId="1" xfId="2" applyFont="1" applyFill="1" applyBorder="1" applyAlignment="1"/>
    <xf numFmtId="3" fontId="12" fillId="4"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Fill="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5" fillId="0" borderId="0" xfId="1" applyFont="1" applyFill="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4"/>
  <sheetViews>
    <sheetView tabSelected="1" topLeftCell="A524" zoomScaleNormal="100" zoomScaleSheetLayoutView="75" workbookViewId="0">
      <selection activeCell="D714" sqref="D714"/>
    </sheetView>
  </sheetViews>
  <sheetFormatPr defaultColWidth="8.85546875" defaultRowHeight="14.25" x14ac:dyDescent="0.2"/>
  <cols>
    <col min="1" max="1" width="5.5703125" style="2" customWidth="1"/>
    <col min="2" max="2" width="5.42578125" style="2" customWidth="1"/>
    <col min="3" max="3" width="55.42578125" style="2" customWidth="1"/>
    <col min="4" max="4" width="18" style="57" customWidth="1"/>
    <col min="5" max="5" width="20.140625" style="57" customWidth="1"/>
    <col min="6" max="6" width="17.855468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06" t="s">
        <v>200</v>
      </c>
    </row>
    <row r="2" spans="1:6" x14ac:dyDescent="0.2">
      <c r="A2" s="3" t="s">
        <v>176</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25" t="s">
        <v>196</v>
      </c>
      <c r="B6" s="125"/>
      <c r="C6" s="125"/>
      <c r="D6" s="125"/>
      <c r="E6" s="125"/>
      <c r="F6" s="125"/>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67" t="s">
        <v>3</v>
      </c>
      <c r="B9" s="167"/>
      <c r="C9" s="167"/>
      <c r="D9" s="122" t="s">
        <v>198</v>
      </c>
      <c r="E9" s="122" t="s">
        <v>199</v>
      </c>
      <c r="F9" s="68" t="s">
        <v>195</v>
      </c>
    </row>
    <row r="10" spans="1:6" s="69" customFormat="1" ht="33" customHeight="1" x14ac:dyDescent="0.2">
      <c r="A10" s="126" t="s">
        <v>134</v>
      </c>
      <c r="B10" s="126"/>
      <c r="C10" s="126"/>
      <c r="D10" s="119">
        <f>D14+D204+D641</f>
        <v>50627363</v>
      </c>
      <c r="E10" s="119">
        <f>E14+E204+E641</f>
        <v>49702263</v>
      </c>
      <c r="F10" s="119">
        <f>F14+F204+F641</f>
        <v>-925100</v>
      </c>
    </row>
    <row r="11" spans="1:6" s="69" customFormat="1" ht="33" customHeight="1" x14ac:dyDescent="0.2">
      <c r="A11" s="126" t="s">
        <v>169</v>
      </c>
      <c r="B11" s="126"/>
      <c r="C11" s="126"/>
      <c r="D11" s="119">
        <f>D16+D198+D206+D395+D642+D453</f>
        <v>48892363</v>
      </c>
      <c r="E11" s="119">
        <f>E16+E198+E206+E395+E642+E453</f>
        <v>48027263</v>
      </c>
      <c r="F11" s="119">
        <f>F16+F198+F206+F395+F642+F453</f>
        <v>-865100</v>
      </c>
    </row>
    <row r="12" spans="1:6" s="69" customFormat="1" ht="33" customHeight="1" x14ac:dyDescent="0.2">
      <c r="A12" s="126" t="s">
        <v>170</v>
      </c>
      <c r="B12" s="126"/>
      <c r="C12" s="126"/>
      <c r="D12" s="119">
        <f>D66+D202+D262+D506+D698+D451</f>
        <v>1735000</v>
      </c>
      <c r="E12" s="119">
        <f>E66+E202+E262+E506+E698+E451</f>
        <v>1675000</v>
      </c>
      <c r="F12" s="119">
        <f>F66+F202+F262+F506+F698+F451</f>
        <v>-60000</v>
      </c>
    </row>
    <row r="13" spans="1:6" s="9" customFormat="1" ht="29.25" customHeight="1" x14ac:dyDescent="0.2">
      <c r="A13" s="141" t="s">
        <v>121</v>
      </c>
      <c r="B13" s="142"/>
      <c r="C13" s="142"/>
      <c r="D13" s="142"/>
      <c r="E13" s="142"/>
      <c r="F13" s="142"/>
    </row>
    <row r="14" spans="1:6" s="51" customFormat="1" ht="18" x14ac:dyDescent="0.25">
      <c r="A14" s="133" t="s">
        <v>150</v>
      </c>
      <c r="B14" s="140"/>
      <c r="C14" s="140"/>
      <c r="D14" s="58">
        <f>D15+D197</f>
        <v>10462249</v>
      </c>
      <c r="E14" s="58">
        <f>E15+E197</f>
        <v>10537149</v>
      </c>
      <c r="F14" s="58">
        <f>F15+F197</f>
        <v>74900</v>
      </c>
    </row>
    <row r="15" spans="1:6" s="51" customFormat="1" ht="32.25" customHeight="1" x14ac:dyDescent="0.25">
      <c r="A15" s="152" t="s">
        <v>185</v>
      </c>
      <c r="B15" s="153"/>
      <c r="C15" s="153"/>
      <c r="D15" s="121">
        <f>D16+D72</f>
        <v>8798573</v>
      </c>
      <c r="E15" s="121">
        <f>E16+E72</f>
        <v>8873473</v>
      </c>
      <c r="F15" s="121">
        <f>F16+F72</f>
        <v>74900</v>
      </c>
    </row>
    <row r="16" spans="1:6" s="91" customFormat="1" ht="15.75" x14ac:dyDescent="0.2">
      <c r="A16" s="165" t="s">
        <v>149</v>
      </c>
      <c r="B16" s="166"/>
      <c r="C16" s="166"/>
      <c r="D16" s="8">
        <f>D17+D20</f>
        <v>8798573</v>
      </c>
      <c r="E16" s="8">
        <f t="shared" ref="E16:F16" si="0">E17+E20</f>
        <v>8873473</v>
      </c>
      <c r="F16" s="8">
        <f t="shared" si="0"/>
        <v>74900</v>
      </c>
    </row>
    <row r="17" spans="1:6" s="9" customFormat="1" ht="18.600000000000001" customHeight="1" x14ac:dyDescent="0.2">
      <c r="A17" s="13" t="s">
        <v>152</v>
      </c>
      <c r="B17" s="19"/>
      <c r="C17" s="20"/>
      <c r="D17" s="124">
        <f>D19+D18</f>
        <v>755980</v>
      </c>
      <c r="E17" s="124">
        <f>E19+E18</f>
        <v>756580</v>
      </c>
      <c r="F17" s="124">
        <f>E17-D17</f>
        <v>600</v>
      </c>
    </row>
    <row r="18" spans="1:6" s="9" customFormat="1" x14ac:dyDescent="0.2">
      <c r="A18" s="17"/>
      <c r="B18" s="114" t="s">
        <v>191</v>
      </c>
      <c r="C18" s="16"/>
      <c r="D18" s="61">
        <v>753980</v>
      </c>
      <c r="E18" s="61">
        <v>754580</v>
      </c>
      <c r="F18" s="116">
        <f t="shared" ref="F18:F19" si="1">E18-D18</f>
        <v>600</v>
      </c>
    </row>
    <row r="19" spans="1:6" s="9" customFormat="1" x14ac:dyDescent="0.2">
      <c r="A19" s="17"/>
      <c r="B19" s="114" t="s">
        <v>12</v>
      </c>
      <c r="C19" s="16"/>
      <c r="D19" s="61">
        <v>2000</v>
      </c>
      <c r="E19" s="61">
        <v>2000</v>
      </c>
      <c r="F19" s="116">
        <f t="shared" si="1"/>
        <v>0</v>
      </c>
    </row>
    <row r="20" spans="1:6" s="9" customFormat="1" x14ac:dyDescent="0.2">
      <c r="A20" s="130" t="s">
        <v>151</v>
      </c>
      <c r="B20" s="130"/>
      <c r="C20" s="130"/>
      <c r="D20" s="60">
        <f>D21+D36+D38+D40+D45</f>
        <v>8042593</v>
      </c>
      <c r="E20" s="60">
        <f t="shared" ref="E20:F20" si="2">E21+E36+E38+E40+E45</f>
        <v>8116893</v>
      </c>
      <c r="F20" s="60">
        <f t="shared" si="2"/>
        <v>74300</v>
      </c>
    </row>
    <row r="21" spans="1:6" s="9" customFormat="1" x14ac:dyDescent="0.2">
      <c r="A21" s="130" t="s">
        <v>153</v>
      </c>
      <c r="B21" s="130"/>
      <c r="C21" s="130"/>
      <c r="D21" s="60">
        <f t="shared" ref="D21:E21" si="3">SUM(D22:D35)</f>
        <v>6317703</v>
      </c>
      <c r="E21" s="60">
        <f t="shared" si="3"/>
        <v>6382703</v>
      </c>
      <c r="F21" s="60">
        <f t="shared" ref="F21" si="4">SUM(F22:F35)</f>
        <v>65000</v>
      </c>
    </row>
    <row r="22" spans="1:6" s="9" customFormat="1" ht="18.600000000000001" customHeight="1" x14ac:dyDescent="0.2">
      <c r="A22" s="21"/>
      <c r="B22" s="15" t="s">
        <v>15</v>
      </c>
      <c r="C22" s="16"/>
      <c r="D22" s="105">
        <v>678655</v>
      </c>
      <c r="E22" s="105">
        <v>678655</v>
      </c>
      <c r="F22" s="116">
        <f>E22-D22</f>
        <v>0</v>
      </c>
    </row>
    <row r="23" spans="1:6" s="9" customFormat="1" x14ac:dyDescent="0.2">
      <c r="A23" s="21"/>
      <c r="B23" s="15" t="s">
        <v>16</v>
      </c>
      <c r="C23" s="16"/>
      <c r="D23" s="61"/>
      <c r="E23" s="61"/>
      <c r="F23" s="116">
        <f t="shared" ref="F23:F24" si="5">E23-D23</f>
        <v>0</v>
      </c>
    </row>
    <row r="24" spans="1:6" s="9" customFormat="1" hidden="1" x14ac:dyDescent="0.2">
      <c r="A24" s="21"/>
      <c r="B24" s="137" t="s">
        <v>17</v>
      </c>
      <c r="C24" s="137"/>
      <c r="D24" s="61"/>
      <c r="E24" s="61"/>
      <c r="F24" s="116">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5513836</v>
      </c>
      <c r="E26" s="61">
        <v>5578836</v>
      </c>
      <c r="F26" s="116">
        <f>E26-D26</f>
        <v>65000</v>
      </c>
    </row>
    <row r="27" spans="1:6" s="9" customFormat="1" ht="21.75" customHeight="1" x14ac:dyDescent="0.2">
      <c r="A27" s="30"/>
      <c r="B27" s="132" t="s">
        <v>20</v>
      </c>
      <c r="C27" s="132"/>
      <c r="D27" s="61"/>
      <c r="E27" s="61"/>
      <c r="F27" s="116">
        <f>E27-D27</f>
        <v>0</v>
      </c>
    </row>
    <row r="28" spans="1:6" s="9" customFormat="1" ht="27.6" customHeight="1" x14ac:dyDescent="0.2">
      <c r="A28" s="30"/>
      <c r="B28" s="131" t="s">
        <v>21</v>
      </c>
      <c r="C28" s="131"/>
      <c r="D28" s="61">
        <v>8000</v>
      </c>
      <c r="E28" s="61">
        <v>8000</v>
      </c>
      <c r="F28" s="116">
        <f>E28-D28</f>
        <v>0</v>
      </c>
    </row>
    <row r="29" spans="1:6" s="9" customFormat="1" ht="14.25" hidden="1" customHeight="1" x14ac:dyDescent="0.2">
      <c r="A29" s="30"/>
      <c r="B29" s="132" t="s">
        <v>22</v>
      </c>
      <c r="C29" s="132"/>
      <c r="D29" s="61"/>
      <c r="E29" s="61"/>
      <c r="F29" s="116">
        <f t="shared" ref="F29:F30" si="6">E29-D29</f>
        <v>0</v>
      </c>
    </row>
    <row r="30" spans="1:6" s="9" customFormat="1" ht="14.25" hidden="1" customHeight="1" x14ac:dyDescent="0.2">
      <c r="A30" s="30"/>
      <c r="B30" s="136" t="s">
        <v>23</v>
      </c>
      <c r="C30" s="136"/>
      <c r="D30" s="61"/>
      <c r="E30" s="61"/>
      <c r="F30" s="116">
        <f t="shared" si="6"/>
        <v>0</v>
      </c>
    </row>
    <row r="31" spans="1:6" s="9" customFormat="1" ht="14.25" hidden="1" customHeight="1" x14ac:dyDescent="0.2">
      <c r="A31" s="30"/>
      <c r="B31" s="132" t="s">
        <v>24</v>
      </c>
      <c r="C31" s="132"/>
      <c r="D31" s="61"/>
      <c r="E31" s="61"/>
      <c r="F31" s="61"/>
    </row>
    <row r="32" spans="1:6" s="9" customFormat="1" ht="14.25" hidden="1" customHeight="1" x14ac:dyDescent="0.2">
      <c r="A32" s="30"/>
      <c r="B32" s="131" t="s">
        <v>25</v>
      </c>
      <c r="C32" s="131"/>
      <c r="D32" s="61"/>
      <c r="E32" s="61"/>
      <c r="F32" s="61"/>
    </row>
    <row r="33" spans="1:6" s="9" customFormat="1" ht="14.25" hidden="1" customHeight="1" x14ac:dyDescent="0.2">
      <c r="A33" s="30"/>
      <c r="B33" s="131" t="s">
        <v>26</v>
      </c>
      <c r="C33" s="131"/>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117212</v>
      </c>
      <c r="E35" s="61">
        <v>117212</v>
      </c>
      <c r="F35" s="116">
        <f>E35-D35</f>
        <v>0</v>
      </c>
    </row>
    <row r="36" spans="1:6" s="9" customFormat="1" ht="14.25" hidden="1" customHeight="1" x14ac:dyDescent="0.2">
      <c r="A36" s="21" t="s">
        <v>29</v>
      </c>
      <c r="B36" s="16"/>
      <c r="C36" s="31"/>
      <c r="D36" s="60">
        <f t="shared" ref="D36:E36" si="7">D37</f>
        <v>0</v>
      </c>
      <c r="E36" s="60">
        <f t="shared" si="7"/>
        <v>0</v>
      </c>
      <c r="F36" s="116">
        <f t="shared" ref="F36:F37" si="8">E36-D36</f>
        <v>0</v>
      </c>
    </row>
    <row r="37" spans="1:6" s="9" customFormat="1" ht="14.25" hidden="1" customHeight="1" x14ac:dyDescent="0.2">
      <c r="A37" s="29"/>
      <c r="B37" s="19" t="s">
        <v>30</v>
      </c>
      <c r="C37" s="16"/>
      <c r="D37" s="61"/>
      <c r="E37" s="61"/>
      <c r="F37" s="116">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1724890</v>
      </c>
      <c r="E40" s="60">
        <f t="shared" si="10"/>
        <v>1734190</v>
      </c>
      <c r="F40" s="60">
        <f t="shared" ref="F40" si="11">F41+F42+F44</f>
        <v>9300</v>
      </c>
    </row>
    <row r="41" spans="1:6" s="9" customFormat="1" hidden="1" x14ac:dyDescent="0.2">
      <c r="A41" s="21"/>
      <c r="B41" s="16" t="s">
        <v>33</v>
      </c>
      <c r="C41" s="19"/>
      <c r="D41" s="61"/>
      <c r="E41" s="61"/>
      <c r="F41" s="61"/>
    </row>
    <row r="42" spans="1:6" s="32" customFormat="1" ht="12.75" hidden="1" x14ac:dyDescent="0.25">
      <c r="A42" s="22"/>
      <c r="B42" s="127" t="s">
        <v>90</v>
      </c>
      <c r="C42" s="128"/>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1724890</v>
      </c>
      <c r="E44" s="61">
        <v>1734190</v>
      </c>
      <c r="F44" s="116">
        <f>E44-D44</f>
        <v>9300</v>
      </c>
    </row>
    <row r="45" spans="1:6" s="9" customFormat="1" hidden="1" x14ac:dyDescent="0.2">
      <c r="A45" s="130" t="s">
        <v>155</v>
      </c>
      <c r="B45" s="130"/>
      <c r="C45" s="130"/>
      <c r="D45" s="60">
        <f t="shared" ref="D45:E45" si="13">D47+D48+D46</f>
        <v>0</v>
      </c>
      <c r="E45" s="60">
        <f t="shared" si="13"/>
        <v>0</v>
      </c>
      <c r="F45" s="116">
        <f t="shared" ref="F45:F46" si="14">E45-D45</f>
        <v>0</v>
      </c>
    </row>
    <row r="46" spans="1:6" s="9" customFormat="1" hidden="1" x14ac:dyDescent="0.2">
      <c r="A46" s="13"/>
      <c r="B46" s="15" t="s">
        <v>37</v>
      </c>
      <c r="C46" s="16"/>
      <c r="D46" s="61"/>
      <c r="E46" s="61"/>
      <c r="F46" s="116">
        <f t="shared" si="14"/>
        <v>0</v>
      </c>
    </row>
    <row r="47" spans="1:6" s="9" customFormat="1" ht="30.6" hidden="1" customHeight="1" x14ac:dyDescent="0.2">
      <c r="A47" s="13"/>
      <c r="B47" s="131" t="s">
        <v>92</v>
      </c>
      <c r="C47" s="131"/>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34" t="s">
        <v>93</v>
      </c>
      <c r="B50" s="134"/>
      <c r="C50" s="134"/>
      <c r="D50" s="64">
        <f t="shared" ref="D50:F51" si="17">D51</f>
        <v>0</v>
      </c>
      <c r="E50" s="64">
        <f t="shared" si="17"/>
        <v>0</v>
      </c>
      <c r="F50" s="64">
        <f t="shared" si="17"/>
        <v>0</v>
      </c>
    </row>
    <row r="51" spans="1:6" s="28" customFormat="1" ht="30.75" hidden="1" customHeight="1" x14ac:dyDescent="0.25">
      <c r="A51" s="38"/>
      <c r="B51" s="135" t="s">
        <v>94</v>
      </c>
      <c r="C51" s="135"/>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32" t="s">
        <v>49</v>
      </c>
      <c r="C54" s="132"/>
      <c r="D54" s="61"/>
      <c r="E54" s="61"/>
      <c r="F54" s="61"/>
    </row>
    <row r="55" spans="1:6" s="28" customFormat="1" ht="23.45" hidden="1" customHeight="1" x14ac:dyDescent="0.2">
      <c r="A55" s="22"/>
      <c r="B55" s="132" t="s">
        <v>50</v>
      </c>
      <c r="C55" s="128"/>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30" t="s">
        <v>52</v>
      </c>
      <c r="B57" s="130"/>
      <c r="C57" s="130"/>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29" t="s">
        <v>96</v>
      </c>
      <c r="C60" s="129"/>
      <c r="D60" s="61"/>
      <c r="E60" s="61"/>
      <c r="F60" s="61"/>
    </row>
    <row r="61" spans="1:6" s="9" customFormat="1" ht="30" hidden="1" customHeight="1" x14ac:dyDescent="0.2">
      <c r="A61" s="130" t="s">
        <v>97</v>
      </c>
      <c r="B61" s="130"/>
      <c r="C61" s="130"/>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31" t="s">
        <v>58</v>
      </c>
      <c r="C63" s="131"/>
      <c r="D63" s="61"/>
      <c r="E63" s="61"/>
      <c r="F63" s="61"/>
    </row>
    <row r="64" spans="1:6" s="9" customFormat="1" ht="18" hidden="1" customHeight="1" x14ac:dyDescent="0.2">
      <c r="A64" s="17"/>
      <c r="B64" s="131" t="s">
        <v>60</v>
      </c>
      <c r="C64" s="131"/>
      <c r="D64" s="61"/>
      <c r="E64" s="61"/>
      <c r="F64" s="61"/>
    </row>
    <row r="65" spans="1:6" s="9" customFormat="1" ht="30.6" hidden="1" customHeight="1" x14ac:dyDescent="0.2">
      <c r="A65" s="17"/>
      <c r="B65" s="132" t="s">
        <v>70</v>
      </c>
      <c r="C65" s="128"/>
      <c r="D65" s="61"/>
      <c r="E65" s="61"/>
      <c r="F65" s="61"/>
    </row>
    <row r="66" spans="1:6" s="51" customFormat="1" ht="18" x14ac:dyDescent="0.25">
      <c r="A66" s="133" t="s">
        <v>156</v>
      </c>
      <c r="B66" s="128"/>
      <c r="C66" s="128"/>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27" t="s">
        <v>102</v>
      </c>
      <c r="C68" s="128"/>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34" t="s">
        <v>105</v>
      </c>
      <c r="B77" s="134"/>
      <c r="C77" s="134"/>
      <c r="D77" s="64">
        <f t="shared" ref="D77:E77" si="34">D78+D80</f>
        <v>0</v>
      </c>
      <c r="E77" s="64">
        <f t="shared" si="34"/>
        <v>0</v>
      </c>
      <c r="F77" s="64">
        <f t="shared" ref="F77" si="35">F78+F80</f>
        <v>0</v>
      </c>
    </row>
    <row r="78" spans="1:6" s="28" customFormat="1" ht="30.75" hidden="1" customHeight="1" x14ac:dyDescent="0.25">
      <c r="A78" s="38"/>
      <c r="B78" s="135" t="s">
        <v>106</v>
      </c>
      <c r="C78" s="135"/>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32" t="s">
        <v>47</v>
      </c>
      <c r="C80" s="132"/>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30" t="s">
        <v>52</v>
      </c>
      <c r="B82" s="130"/>
      <c r="C82" s="130"/>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29" t="s">
        <v>54</v>
      </c>
      <c r="C84" s="129"/>
      <c r="D84" s="65"/>
      <c r="E84" s="65"/>
      <c r="F84" s="65"/>
    </row>
    <row r="85" spans="1:6" s="25" customFormat="1" ht="15" hidden="1" customHeight="1" x14ac:dyDescent="0.2">
      <c r="A85" s="26"/>
      <c r="B85" s="150" t="s">
        <v>55</v>
      </c>
      <c r="C85" s="150"/>
      <c r="D85" s="65"/>
      <c r="E85" s="65"/>
      <c r="F85" s="65"/>
    </row>
    <row r="86" spans="1:6" s="25" customFormat="1" ht="65.45" hidden="1" customHeight="1" x14ac:dyDescent="0.25">
      <c r="A86" s="26"/>
      <c r="B86" s="151" t="s">
        <v>56</v>
      </c>
      <c r="C86" s="143"/>
      <c r="D86" s="65"/>
      <c r="E86" s="65"/>
      <c r="F86" s="65"/>
    </row>
    <row r="87" spans="1:6" s="9" customFormat="1" ht="31.5" hidden="1" customHeight="1" x14ac:dyDescent="0.2">
      <c r="A87" s="130" t="s">
        <v>108</v>
      </c>
      <c r="B87" s="130"/>
      <c r="C87" s="130"/>
      <c r="D87" s="60">
        <f t="shared" ref="D87:E87" si="42">D88+D89+D93+D97+D98</f>
        <v>0</v>
      </c>
      <c r="E87" s="60">
        <f t="shared" si="42"/>
        <v>0</v>
      </c>
      <c r="F87" s="60">
        <f t="shared" ref="F87" si="43">F88+F89+F93+F97+F98</f>
        <v>0</v>
      </c>
    </row>
    <row r="88" spans="1:6" s="9" customFormat="1" ht="32.450000000000003" hidden="1" customHeight="1" x14ac:dyDescent="0.2">
      <c r="A88" s="17"/>
      <c r="B88" s="131" t="s">
        <v>59</v>
      </c>
      <c r="C88" s="131"/>
      <c r="D88" s="61"/>
      <c r="E88" s="61"/>
      <c r="F88" s="61"/>
    </row>
    <row r="89" spans="1:6" s="9" customFormat="1" ht="30.75" hidden="1" customHeight="1" x14ac:dyDescent="0.2">
      <c r="A89" s="17"/>
      <c r="B89" s="131" t="s">
        <v>61</v>
      </c>
      <c r="C89" s="131"/>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31" t="s">
        <v>65</v>
      </c>
      <c r="C93" s="131"/>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31" t="s">
        <v>69</v>
      </c>
      <c r="C97" s="131"/>
      <c r="D97" s="65"/>
      <c r="E97" s="65"/>
      <c r="F97" s="65"/>
    </row>
    <row r="98" spans="1:6" s="9" customFormat="1" ht="31.5" hidden="1" customHeight="1" x14ac:dyDescent="0.2">
      <c r="A98" s="17"/>
      <c r="B98" s="132" t="s">
        <v>109</v>
      </c>
      <c r="C98" s="147"/>
      <c r="D98" s="65"/>
      <c r="E98" s="65"/>
      <c r="F98" s="65"/>
    </row>
    <row r="99" spans="1:6" s="9" customFormat="1" ht="42" hidden="1" customHeight="1" x14ac:dyDescent="0.2">
      <c r="A99" s="146" t="s">
        <v>110</v>
      </c>
      <c r="B99" s="146"/>
      <c r="C99" s="146"/>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31" t="s">
        <v>111</v>
      </c>
      <c r="C100" s="131"/>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48" t="s">
        <v>112</v>
      </c>
      <c r="C103" s="148"/>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49" t="s">
        <v>113</v>
      </c>
      <c r="C106" s="149"/>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31" t="s">
        <v>114</v>
      </c>
      <c r="C109" s="131"/>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31" t="s">
        <v>115</v>
      </c>
      <c r="C114" s="131"/>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31" t="s">
        <v>116</v>
      </c>
      <c r="C117" s="131"/>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31" t="s">
        <v>117</v>
      </c>
      <c r="C122" s="131"/>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31" t="s">
        <v>118</v>
      </c>
      <c r="C127" s="131"/>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31" t="s">
        <v>119</v>
      </c>
      <c r="C132" s="131"/>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31" t="s">
        <v>75</v>
      </c>
      <c r="C137" s="131"/>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32" t="s">
        <v>76</v>
      </c>
      <c r="C142" s="132"/>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8" t="s">
        <v>120</v>
      </c>
      <c r="C147" s="138"/>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8" t="s">
        <v>77</v>
      </c>
      <c r="C151" s="138"/>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8" t="s">
        <v>78</v>
      </c>
      <c r="C156" s="138"/>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46" t="s">
        <v>79</v>
      </c>
      <c r="B161" s="143"/>
      <c r="C161" s="143"/>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32" t="s">
        <v>80</v>
      </c>
      <c r="C162" s="143"/>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44" t="s">
        <v>81</v>
      </c>
      <c r="C166" s="145"/>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44" t="s">
        <v>82</v>
      </c>
      <c r="C170" s="145"/>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8" t="s">
        <v>83</v>
      </c>
      <c r="C174" s="139"/>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8" t="s">
        <v>84</v>
      </c>
      <c r="C178" s="139"/>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8" t="s">
        <v>85</v>
      </c>
      <c r="C182" s="139"/>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8" t="s">
        <v>86</v>
      </c>
      <c r="C186" s="139"/>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8" t="s">
        <v>87</v>
      </c>
      <c r="C190" s="139"/>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8" t="s">
        <v>88</v>
      </c>
      <c r="C193" s="139"/>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52" t="s">
        <v>188</v>
      </c>
      <c r="B197" s="153"/>
      <c r="C197" s="153"/>
      <c r="D197" s="121">
        <f>D198+D202</f>
        <v>1663676</v>
      </c>
      <c r="E197" s="121">
        <f>E198+E202</f>
        <v>1663676</v>
      </c>
      <c r="F197" s="121">
        <f>F198+F202</f>
        <v>0</v>
      </c>
    </row>
    <row r="198" spans="1:6" s="91" customFormat="1" ht="18" x14ac:dyDescent="0.2">
      <c r="A198" s="133" t="s">
        <v>149</v>
      </c>
      <c r="B198" s="140"/>
      <c r="C198" s="140"/>
      <c r="D198" s="8">
        <f t="shared" ref="D198:F200" si="94">D199</f>
        <v>1663676</v>
      </c>
      <c r="E198" s="8">
        <f t="shared" si="94"/>
        <v>1663676</v>
      </c>
      <c r="F198" s="8">
        <f t="shared" si="94"/>
        <v>0</v>
      </c>
    </row>
    <row r="199" spans="1:6" s="32" customFormat="1" ht="12.75" x14ac:dyDescent="0.25">
      <c r="A199" s="130" t="s">
        <v>186</v>
      </c>
      <c r="B199" s="130"/>
      <c r="C199" s="130"/>
      <c r="D199" s="115">
        <f t="shared" si="94"/>
        <v>1663676</v>
      </c>
      <c r="E199" s="115">
        <f t="shared" si="94"/>
        <v>1663676</v>
      </c>
      <c r="F199" s="115">
        <f t="shared" si="94"/>
        <v>0</v>
      </c>
    </row>
    <row r="200" spans="1:6" s="32" customFormat="1" ht="12.75" x14ac:dyDescent="0.25">
      <c r="A200" s="130" t="s">
        <v>153</v>
      </c>
      <c r="B200" s="130"/>
      <c r="C200" s="130"/>
      <c r="D200" s="115">
        <f t="shared" si="94"/>
        <v>1663676</v>
      </c>
      <c r="E200" s="115">
        <f t="shared" si="94"/>
        <v>1663676</v>
      </c>
      <c r="F200" s="115">
        <f t="shared" si="94"/>
        <v>0</v>
      </c>
    </row>
    <row r="201" spans="1:6" s="32" customFormat="1" ht="12.75" x14ac:dyDescent="0.2">
      <c r="A201" s="21"/>
      <c r="B201" s="114" t="s">
        <v>187</v>
      </c>
      <c r="C201" s="16"/>
      <c r="D201" s="65">
        <v>1663676</v>
      </c>
      <c r="E201" s="65">
        <v>1663676</v>
      </c>
      <c r="F201" s="65">
        <f>E201-D201</f>
        <v>0</v>
      </c>
    </row>
    <row r="202" spans="1:6" s="32" customFormat="1" ht="15.75" x14ac:dyDescent="0.25">
      <c r="A202" s="133" t="s">
        <v>156</v>
      </c>
      <c r="B202" s="128"/>
      <c r="C202" s="128"/>
      <c r="D202" s="8">
        <v>0</v>
      </c>
      <c r="E202" s="8">
        <v>0</v>
      </c>
      <c r="F202" s="8">
        <v>0</v>
      </c>
    </row>
    <row r="203" spans="1:6" s="9" customFormat="1" ht="28.5" customHeight="1" x14ac:dyDescent="0.2">
      <c r="A203" s="141" t="s">
        <v>122</v>
      </c>
      <c r="B203" s="142"/>
      <c r="C203" s="142"/>
      <c r="D203" s="142"/>
      <c r="E203" s="142"/>
      <c r="F203" s="142"/>
    </row>
    <row r="204" spans="1:6" s="9" customFormat="1" ht="15.75" customHeight="1" x14ac:dyDescent="0.2">
      <c r="A204" s="154" t="s">
        <v>150</v>
      </c>
      <c r="B204" s="155"/>
      <c r="C204" s="156"/>
      <c r="D204" s="58">
        <f>D205+D394+D452</f>
        <v>30356650</v>
      </c>
      <c r="E204" s="58">
        <f>E205+E394+E452</f>
        <v>29356650</v>
      </c>
      <c r="F204" s="58">
        <f>F205+F394+F452</f>
        <v>-1000000</v>
      </c>
    </row>
    <row r="205" spans="1:6" s="9" customFormat="1" ht="35.450000000000003" customHeight="1" x14ac:dyDescent="0.2">
      <c r="A205" s="162" t="s">
        <v>161</v>
      </c>
      <c r="B205" s="163"/>
      <c r="C205" s="164"/>
      <c r="D205" s="121">
        <f>D206+D262</f>
        <v>18414650</v>
      </c>
      <c r="E205" s="121">
        <f>E206+E262</f>
        <v>16414650</v>
      </c>
      <c r="F205" s="121">
        <f>F206+F262</f>
        <v>-2000000</v>
      </c>
    </row>
    <row r="206" spans="1:6" s="51" customFormat="1" ht="18" customHeight="1" x14ac:dyDescent="0.25">
      <c r="A206" s="154" t="s">
        <v>157</v>
      </c>
      <c r="B206" s="155"/>
      <c r="C206" s="156"/>
      <c r="D206" s="8">
        <f>D218+D247+D254</f>
        <v>18265650</v>
      </c>
      <c r="E206" s="8">
        <f>E218+E247+E254+E243</f>
        <v>16265650</v>
      </c>
      <c r="F206" s="8">
        <f>F218+F247+F254+F243</f>
        <v>-2000000</v>
      </c>
    </row>
    <row r="207" spans="1:6" s="9" customFormat="1" ht="18.600000000000001" hidden="1" customHeight="1" x14ac:dyDescent="0.2">
      <c r="A207" s="13" t="s">
        <v>4</v>
      </c>
      <c r="B207" s="19"/>
      <c r="C207" s="113"/>
      <c r="D207" s="60">
        <f t="shared" ref="D207:E207" si="95">D208+D216</f>
        <v>0</v>
      </c>
      <c r="E207" s="60">
        <f t="shared" si="95"/>
        <v>0</v>
      </c>
      <c r="F207" s="60">
        <f t="shared" ref="F207" si="96">F208+F216</f>
        <v>0</v>
      </c>
    </row>
    <row r="208" spans="1:6" s="9" customFormat="1" ht="18.600000000000001" hidden="1" customHeight="1" x14ac:dyDescent="0.2">
      <c r="A208" s="13" t="s">
        <v>5</v>
      </c>
      <c r="B208" s="16"/>
      <c r="C208" s="113"/>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59" t="s">
        <v>158</v>
      </c>
      <c r="B218" s="160"/>
      <c r="C218" s="161"/>
      <c r="D218" s="60">
        <f>D219+D243</f>
        <v>850000</v>
      </c>
      <c r="E218" s="60">
        <f t="shared" ref="E218:F218" si="103">E219</f>
        <v>850000</v>
      </c>
      <c r="F218" s="60">
        <f t="shared" si="103"/>
        <v>0</v>
      </c>
    </row>
    <row r="219" spans="1:6" s="9" customFormat="1" ht="14.25" customHeight="1" x14ac:dyDescent="0.2">
      <c r="A219" s="159" t="s">
        <v>153</v>
      </c>
      <c r="B219" s="160"/>
      <c r="C219" s="161"/>
      <c r="D219" s="60">
        <f t="shared" ref="D219:E219" si="104">SUM(D220:D233)</f>
        <v>850000</v>
      </c>
      <c r="E219" s="60">
        <f t="shared" si="104"/>
        <v>850000</v>
      </c>
      <c r="F219" s="60">
        <f t="shared" ref="F219" si="105">SUM(F220:F233)</f>
        <v>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71" t="s">
        <v>17</v>
      </c>
      <c r="C222" s="172"/>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69" t="s">
        <v>20</v>
      </c>
      <c r="C225" s="170"/>
      <c r="D225" s="61"/>
      <c r="E225" s="61"/>
      <c r="F225" s="61"/>
    </row>
    <row r="226" spans="1:6" s="9" customFormat="1" ht="27.6" hidden="1" customHeight="1" x14ac:dyDescent="0.2">
      <c r="A226" s="30"/>
      <c r="B226" s="157" t="s">
        <v>21</v>
      </c>
      <c r="C226" s="158"/>
      <c r="D226" s="61"/>
      <c r="E226" s="61"/>
      <c r="F226" s="61"/>
    </row>
    <row r="227" spans="1:6" s="9" customFormat="1" ht="26.45" customHeight="1" x14ac:dyDescent="0.2">
      <c r="A227" s="30"/>
      <c r="B227" s="132" t="s">
        <v>22</v>
      </c>
      <c r="C227" s="132"/>
      <c r="D227" s="61">
        <v>500000</v>
      </c>
      <c r="E227" s="61">
        <v>500000</v>
      </c>
      <c r="F227" s="61">
        <f>E227-D227</f>
        <v>0</v>
      </c>
    </row>
    <row r="228" spans="1:6" s="9" customFormat="1" ht="18.600000000000001" hidden="1" customHeight="1" x14ac:dyDescent="0.2">
      <c r="A228" s="30"/>
      <c r="B228" s="136" t="s">
        <v>23</v>
      </c>
      <c r="C228" s="136"/>
      <c r="D228" s="61"/>
      <c r="E228" s="61"/>
      <c r="F228" s="61"/>
    </row>
    <row r="229" spans="1:6" s="9" customFormat="1" ht="27.6" hidden="1" customHeight="1" x14ac:dyDescent="0.2">
      <c r="A229" s="30"/>
      <c r="B229" s="132" t="s">
        <v>24</v>
      </c>
      <c r="C229" s="132"/>
      <c r="D229" s="61"/>
      <c r="E229" s="61"/>
      <c r="F229" s="61"/>
    </row>
    <row r="230" spans="1:6" s="9" customFormat="1" ht="30" hidden="1" customHeight="1" x14ac:dyDescent="0.2">
      <c r="A230" s="30"/>
      <c r="B230" s="131" t="s">
        <v>25</v>
      </c>
      <c r="C230" s="131"/>
      <c r="D230" s="61"/>
      <c r="E230" s="61"/>
      <c r="F230" s="61"/>
    </row>
    <row r="231" spans="1:6" s="9" customFormat="1" ht="28.15" hidden="1" customHeight="1" x14ac:dyDescent="0.2">
      <c r="A231" s="30"/>
      <c r="B231" s="131" t="s">
        <v>26</v>
      </c>
      <c r="C231" s="131"/>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350000</v>
      </c>
      <c r="E233" s="61">
        <v>350000</v>
      </c>
      <c r="F233" s="61">
        <f>E233-D233</f>
        <v>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27" t="s">
        <v>90</v>
      </c>
      <c r="C240" s="128"/>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30" t="s">
        <v>91</v>
      </c>
      <c r="B243" s="130"/>
      <c r="C243" s="130"/>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31" t="s">
        <v>92</v>
      </c>
      <c r="C245" s="131"/>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34" t="s">
        <v>93</v>
      </c>
      <c r="B248" s="134"/>
      <c r="C248" s="134"/>
      <c r="D248" s="64">
        <f t="shared" ref="D248:D249" si="113">D249</f>
        <v>0</v>
      </c>
      <c r="E248" s="64"/>
      <c r="F248" s="64"/>
    </row>
    <row r="249" spans="1:6" s="28" customFormat="1" ht="30.75" hidden="1" customHeight="1" x14ac:dyDescent="0.25">
      <c r="A249" s="38"/>
      <c r="B249" s="135" t="s">
        <v>94</v>
      </c>
      <c r="C249" s="135"/>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32" t="s">
        <v>49</v>
      </c>
      <c r="C252" s="132"/>
      <c r="D252" s="61"/>
      <c r="E252" s="62"/>
      <c r="F252" s="62"/>
    </row>
    <row r="253" spans="1:6" s="28" customFormat="1" ht="23.45" hidden="1" customHeight="1" x14ac:dyDescent="0.2">
      <c r="A253" s="22"/>
      <c r="B253" s="132" t="s">
        <v>50</v>
      </c>
      <c r="C253" s="128"/>
      <c r="D253" s="61"/>
      <c r="E253" s="61"/>
      <c r="F253" s="61"/>
    </row>
    <row r="254" spans="1:6" s="9" customFormat="1" ht="15.6" customHeight="1" x14ac:dyDescent="0.2">
      <c r="A254" s="17" t="s">
        <v>159</v>
      </c>
      <c r="B254" s="19"/>
      <c r="C254" s="19"/>
      <c r="D254" s="64">
        <f>D258</f>
        <v>17415650</v>
      </c>
      <c r="E254" s="64">
        <f t="shared" ref="E254:F254" si="115">E258</f>
        <v>15415650</v>
      </c>
      <c r="F254" s="64">
        <f t="shared" si="115"/>
        <v>-2000000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29" t="s">
        <v>96</v>
      </c>
      <c r="C257" s="129"/>
      <c r="D257" s="61"/>
      <c r="E257" s="62"/>
      <c r="F257" s="62"/>
    </row>
    <row r="258" spans="1:6" s="9" customFormat="1" x14ac:dyDescent="0.2">
      <c r="A258" s="17"/>
      <c r="B258" s="15" t="s">
        <v>57</v>
      </c>
      <c r="C258" s="16"/>
      <c r="D258" s="61">
        <v>17415650</v>
      </c>
      <c r="E258" s="61">
        <v>15415650</v>
      </c>
      <c r="F258" s="61">
        <f>E258-D258</f>
        <v>-2000000</v>
      </c>
    </row>
    <row r="259" spans="1:6" s="9" customFormat="1" ht="39" hidden="1" customHeight="1" x14ac:dyDescent="0.2">
      <c r="A259" s="17"/>
      <c r="B259" s="131" t="s">
        <v>58</v>
      </c>
      <c r="C259" s="131"/>
      <c r="D259" s="61"/>
      <c r="E259" s="62"/>
      <c r="F259" s="62"/>
    </row>
    <row r="260" spans="1:6" s="9" customFormat="1" ht="18" hidden="1" customHeight="1" x14ac:dyDescent="0.2">
      <c r="A260" s="17"/>
      <c r="B260" s="131" t="s">
        <v>60</v>
      </c>
      <c r="C260" s="131"/>
      <c r="D260" s="61"/>
      <c r="E260" s="61"/>
      <c r="F260" s="61"/>
    </row>
    <row r="261" spans="1:6" s="9" customFormat="1" ht="30.6" hidden="1" customHeight="1" x14ac:dyDescent="0.2">
      <c r="A261" s="17"/>
      <c r="B261" s="132" t="s">
        <v>70</v>
      </c>
      <c r="C261" s="128"/>
      <c r="D261" s="61"/>
      <c r="E261" s="62"/>
      <c r="F261" s="62"/>
    </row>
    <row r="262" spans="1:6" s="51" customFormat="1" ht="18" x14ac:dyDescent="0.25">
      <c r="A262" s="133" t="s">
        <v>156</v>
      </c>
      <c r="B262" s="128"/>
      <c r="C262" s="128"/>
      <c r="D262" s="8">
        <f>D284+D269</f>
        <v>149000</v>
      </c>
      <c r="E262" s="8">
        <f t="shared" ref="E262:F262" si="117">E284+E269</f>
        <v>149000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27" t="s">
        <v>102</v>
      </c>
      <c r="C267" s="128"/>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175</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34" t="s">
        <v>105</v>
      </c>
      <c r="B276" s="134"/>
      <c r="C276" s="134"/>
      <c r="D276" s="64">
        <f t="shared" ref="D276:E276" si="127">D277+D279</f>
        <v>0</v>
      </c>
      <c r="E276" s="64">
        <f t="shared" si="127"/>
        <v>0</v>
      </c>
      <c r="F276" s="64">
        <f t="shared" ref="F276" si="128">F277+F279</f>
        <v>0</v>
      </c>
    </row>
    <row r="277" spans="1:6" s="28" customFormat="1" ht="30.75" hidden="1" customHeight="1" x14ac:dyDescent="0.25">
      <c r="A277" s="38"/>
      <c r="B277" s="135" t="s">
        <v>106</v>
      </c>
      <c r="C277" s="135"/>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32" t="s">
        <v>47</v>
      </c>
      <c r="C279" s="132"/>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29" t="s">
        <v>54</v>
      </c>
      <c r="C281" s="129"/>
      <c r="D281" s="65"/>
      <c r="E281" s="65"/>
      <c r="F281" s="65"/>
    </row>
    <row r="282" spans="1:6" s="25" customFormat="1" ht="15" hidden="1" customHeight="1" x14ac:dyDescent="0.2">
      <c r="A282" s="26"/>
      <c r="B282" s="150" t="s">
        <v>55</v>
      </c>
      <c r="C282" s="150"/>
      <c r="D282" s="65"/>
      <c r="E282" s="65"/>
      <c r="F282" s="65"/>
    </row>
    <row r="283" spans="1:6" s="25" customFormat="1" ht="65.45" hidden="1" customHeight="1" x14ac:dyDescent="0.25">
      <c r="A283" s="26"/>
      <c r="B283" s="151" t="s">
        <v>56</v>
      </c>
      <c r="C283" s="143"/>
      <c r="D283" s="65"/>
      <c r="E283" s="65"/>
      <c r="F283" s="65"/>
    </row>
    <row r="284" spans="1:6" s="9" customFormat="1" ht="14.25" customHeight="1" x14ac:dyDescent="0.2">
      <c r="A284" s="159" t="s">
        <v>159</v>
      </c>
      <c r="B284" s="160"/>
      <c r="C284" s="161"/>
      <c r="D284" s="60">
        <f t="shared" ref="D284:E284" si="131">D285+D286+D290+D294+D295</f>
        <v>149000</v>
      </c>
      <c r="E284" s="60">
        <f t="shared" si="131"/>
        <v>149000</v>
      </c>
      <c r="F284" s="60">
        <f t="shared" ref="F284" si="132">F285+F286+F290+F294+F295</f>
        <v>0</v>
      </c>
    </row>
    <row r="285" spans="1:6" s="9" customFormat="1" ht="32.450000000000003" hidden="1" customHeight="1" x14ac:dyDescent="0.2">
      <c r="A285" s="17"/>
      <c r="B285" s="157" t="s">
        <v>59</v>
      </c>
      <c r="C285" s="158"/>
      <c r="D285" s="61"/>
      <c r="E285" s="61"/>
      <c r="F285" s="61"/>
    </row>
    <row r="286" spans="1:6" s="9" customFormat="1" ht="30.75" hidden="1" customHeight="1" x14ac:dyDescent="0.2">
      <c r="A286" s="17"/>
      <c r="B286" s="131" t="s">
        <v>61</v>
      </c>
      <c r="C286" s="131"/>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31" t="s">
        <v>65</v>
      </c>
      <c r="C290" s="131"/>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57" t="s">
        <v>69</v>
      </c>
      <c r="C294" s="158"/>
      <c r="D294" s="65">
        <v>149000</v>
      </c>
      <c r="E294" s="65">
        <v>149000</v>
      </c>
      <c r="F294" s="61">
        <f>E294-D294</f>
        <v>0</v>
      </c>
    </row>
    <row r="295" spans="1:6" s="9" customFormat="1" ht="31.5" hidden="1" customHeight="1" x14ac:dyDescent="0.2">
      <c r="A295" s="17"/>
      <c r="B295" s="132" t="s">
        <v>109</v>
      </c>
      <c r="C295" s="147"/>
      <c r="D295" s="65"/>
      <c r="E295" s="65"/>
      <c r="F295" s="65"/>
    </row>
    <row r="296" spans="1:6" s="9" customFormat="1" ht="42" hidden="1" customHeight="1" x14ac:dyDescent="0.2">
      <c r="A296" s="146" t="s">
        <v>110</v>
      </c>
      <c r="B296" s="146"/>
      <c r="C296" s="146"/>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31" t="s">
        <v>111</v>
      </c>
      <c r="C297" s="131"/>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48" t="s">
        <v>112</v>
      </c>
      <c r="C300" s="148"/>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49" t="s">
        <v>113</v>
      </c>
      <c r="C303" s="149"/>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31" t="s">
        <v>114</v>
      </c>
      <c r="C306" s="131"/>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31" t="s">
        <v>115</v>
      </c>
      <c r="C311" s="131"/>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31" t="s">
        <v>116</v>
      </c>
      <c r="C314" s="131"/>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31" t="s">
        <v>117</v>
      </c>
      <c r="C319" s="131"/>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31" t="s">
        <v>118</v>
      </c>
      <c r="C324" s="131"/>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31" t="s">
        <v>119</v>
      </c>
      <c r="C329" s="131"/>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31" t="s">
        <v>75</v>
      </c>
      <c r="C334" s="131"/>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32" t="s">
        <v>76</v>
      </c>
      <c r="C339" s="132"/>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8" t="s">
        <v>120</v>
      </c>
      <c r="C344" s="138"/>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8" t="s">
        <v>77</v>
      </c>
      <c r="C348" s="138"/>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8" t="s">
        <v>78</v>
      </c>
      <c r="C353" s="138"/>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46" t="s">
        <v>79</v>
      </c>
      <c r="B358" s="143"/>
      <c r="C358" s="143"/>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32" t="s">
        <v>80</v>
      </c>
      <c r="C359" s="143"/>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44" t="s">
        <v>81</v>
      </c>
      <c r="C363" s="145"/>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44" t="s">
        <v>82</v>
      </c>
      <c r="C367" s="145"/>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8" t="s">
        <v>83</v>
      </c>
      <c r="C371" s="139"/>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8" t="s">
        <v>84</v>
      </c>
      <c r="C375" s="139"/>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8" t="s">
        <v>85</v>
      </c>
      <c r="C379" s="139"/>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8" t="s">
        <v>86</v>
      </c>
      <c r="C383" s="139"/>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8" t="s">
        <v>87</v>
      </c>
      <c r="C387" s="139"/>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8" t="s">
        <v>88</v>
      </c>
      <c r="C390" s="139"/>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52" t="s">
        <v>160</v>
      </c>
      <c r="B394" s="153"/>
      <c r="C394" s="153"/>
      <c r="D394" s="121">
        <f>D395+D451</f>
        <v>5335000</v>
      </c>
      <c r="E394" s="121">
        <f>E395</f>
        <v>6335000</v>
      </c>
      <c r="F394" s="121">
        <f>F395</f>
        <v>1000000</v>
      </c>
    </row>
    <row r="395" spans="1:6" s="51" customFormat="1" ht="18" x14ac:dyDescent="0.25">
      <c r="A395" s="133" t="s">
        <v>157</v>
      </c>
      <c r="B395" s="128"/>
      <c r="C395" s="128"/>
      <c r="D395" s="8">
        <f>D407+D446</f>
        <v>5335000</v>
      </c>
      <c r="E395" s="8">
        <f t="shared" ref="E395:F395" si="181">E407+E446</f>
        <v>6335000</v>
      </c>
      <c r="F395" s="8">
        <f t="shared" si="181"/>
        <v>1000000</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30" t="s">
        <v>158</v>
      </c>
      <c r="B407" s="130"/>
      <c r="C407" s="130"/>
      <c r="D407" s="60">
        <f>D408+D432</f>
        <v>335000</v>
      </c>
      <c r="E407" s="60">
        <f t="shared" ref="E407:F407" si="187">E408+E432</f>
        <v>335000</v>
      </c>
      <c r="F407" s="60">
        <f t="shared" si="187"/>
        <v>0</v>
      </c>
    </row>
    <row r="408" spans="1:6" s="9" customFormat="1" x14ac:dyDescent="0.2">
      <c r="A408" s="130" t="s">
        <v>153</v>
      </c>
      <c r="B408" s="130"/>
      <c r="C408" s="130"/>
      <c r="D408" s="60">
        <f t="shared" ref="D408:E408" si="188">SUM(D409:D422)</f>
        <v>233946</v>
      </c>
      <c r="E408" s="60">
        <f t="shared" si="188"/>
        <v>216746</v>
      </c>
      <c r="F408" s="60">
        <f t="shared" ref="F408" si="189">SUM(F409:F422)</f>
        <v>-17200</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37" t="s">
        <v>17</v>
      </c>
      <c r="C411" s="137"/>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32" t="s">
        <v>20</v>
      </c>
      <c r="C414" s="132"/>
      <c r="D414" s="61"/>
      <c r="E414" s="61"/>
      <c r="F414" s="61"/>
    </row>
    <row r="415" spans="1:6" s="9" customFormat="1" ht="27.6" hidden="1" customHeight="1" x14ac:dyDescent="0.2">
      <c r="A415" s="30"/>
      <c r="B415" s="131" t="s">
        <v>21</v>
      </c>
      <c r="C415" s="131"/>
      <c r="D415" s="61"/>
      <c r="E415" s="61"/>
      <c r="F415" s="61"/>
    </row>
    <row r="416" spans="1:6" s="9" customFormat="1" ht="26.45" customHeight="1" x14ac:dyDescent="0.2">
      <c r="A416" s="30"/>
      <c r="B416" s="132" t="s">
        <v>22</v>
      </c>
      <c r="C416" s="132"/>
      <c r="D416" s="61">
        <v>53000</v>
      </c>
      <c r="E416" s="61">
        <v>36000</v>
      </c>
      <c r="F416" s="61">
        <f>E416-D416</f>
        <v>-17000</v>
      </c>
    </row>
    <row r="417" spans="1:6" s="9" customFormat="1" ht="18.600000000000001" hidden="1" customHeight="1" x14ac:dyDescent="0.2">
      <c r="A417" s="30"/>
      <c r="B417" s="136" t="s">
        <v>23</v>
      </c>
      <c r="C417" s="136"/>
      <c r="D417" s="61"/>
      <c r="E417" s="61"/>
      <c r="F417" s="61">
        <f t="shared" ref="F417:F422" si="190">E417-D417</f>
        <v>0</v>
      </c>
    </row>
    <row r="418" spans="1:6" s="9" customFormat="1" ht="27.6" hidden="1" customHeight="1" x14ac:dyDescent="0.2">
      <c r="A418" s="30"/>
      <c r="B418" s="132" t="s">
        <v>24</v>
      </c>
      <c r="C418" s="132"/>
      <c r="D418" s="61"/>
      <c r="E418" s="61"/>
      <c r="F418" s="61">
        <f t="shared" si="190"/>
        <v>0</v>
      </c>
    </row>
    <row r="419" spans="1:6" s="9" customFormat="1" ht="30" hidden="1" customHeight="1" x14ac:dyDescent="0.2">
      <c r="A419" s="30"/>
      <c r="B419" s="131" t="s">
        <v>25</v>
      </c>
      <c r="C419" s="131"/>
      <c r="D419" s="61"/>
      <c r="E419" s="61"/>
      <c r="F419" s="61">
        <f t="shared" si="190"/>
        <v>0</v>
      </c>
    </row>
    <row r="420" spans="1:6" s="9" customFormat="1" ht="28.15" hidden="1" customHeight="1" x14ac:dyDescent="0.2">
      <c r="A420" s="30"/>
      <c r="B420" s="131" t="s">
        <v>26</v>
      </c>
      <c r="C420" s="131"/>
      <c r="D420" s="61"/>
      <c r="E420" s="61"/>
      <c r="F420" s="61">
        <f t="shared" si="190"/>
        <v>0</v>
      </c>
    </row>
    <row r="421" spans="1:6" s="9" customFormat="1" ht="18.600000000000001" hidden="1" customHeight="1" x14ac:dyDescent="0.2">
      <c r="A421" s="30"/>
      <c r="B421" s="15" t="s">
        <v>27</v>
      </c>
      <c r="C421" s="16"/>
      <c r="D421" s="61"/>
      <c r="E421" s="61"/>
      <c r="F421" s="61">
        <f t="shared" si="190"/>
        <v>0</v>
      </c>
    </row>
    <row r="422" spans="1:6" s="9" customFormat="1" x14ac:dyDescent="0.2">
      <c r="A422" s="29"/>
      <c r="B422" s="15" t="s">
        <v>28</v>
      </c>
      <c r="C422" s="16"/>
      <c r="D422" s="61">
        <v>180946</v>
      </c>
      <c r="E422" s="61">
        <v>180746</v>
      </c>
      <c r="F422" s="61">
        <f t="shared" si="190"/>
        <v>-200</v>
      </c>
    </row>
    <row r="423" spans="1:6" s="9" customFormat="1" ht="15" hidden="1" customHeight="1" x14ac:dyDescent="0.2">
      <c r="A423" s="21" t="s">
        <v>29</v>
      </c>
      <c r="B423" s="16"/>
      <c r="C423" s="31"/>
      <c r="D423" s="60">
        <f t="shared" ref="D423" si="191">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2">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3">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27" t="s">
        <v>90</v>
      </c>
      <c r="C429" s="128"/>
      <c r="D429" s="60">
        <f t="shared" ref="D429" si="194">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30" t="s">
        <v>155</v>
      </c>
      <c r="B432" s="130"/>
      <c r="C432" s="130"/>
      <c r="D432" s="60">
        <f t="shared" ref="D432:E432" si="195">D434+D435+D433</f>
        <v>101054</v>
      </c>
      <c r="E432" s="60">
        <f t="shared" si="195"/>
        <v>118254</v>
      </c>
      <c r="F432" s="60">
        <f t="shared" ref="F432" si="196">F434+F435+F433</f>
        <v>17200</v>
      </c>
    </row>
    <row r="433" spans="1:9" s="9" customFormat="1" x14ac:dyDescent="0.2">
      <c r="A433" s="13"/>
      <c r="B433" s="15" t="s">
        <v>37</v>
      </c>
      <c r="C433" s="16"/>
      <c r="D433" s="62">
        <v>101054</v>
      </c>
      <c r="E433" s="62">
        <v>118254</v>
      </c>
      <c r="F433" s="61">
        <f>E433-D433</f>
        <v>17200</v>
      </c>
    </row>
    <row r="434" spans="1:9" s="9" customFormat="1" ht="26.25" hidden="1" customHeight="1" x14ac:dyDescent="0.2">
      <c r="A434" s="13"/>
      <c r="B434" s="131" t="s">
        <v>92</v>
      </c>
      <c r="C434" s="131"/>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7">D437+D440</f>
        <v>0</v>
      </c>
      <c r="E436" s="64"/>
      <c r="F436" s="64"/>
    </row>
    <row r="437" spans="1:9" s="28" customFormat="1" hidden="1" x14ac:dyDescent="0.25">
      <c r="A437" s="134" t="s">
        <v>93</v>
      </c>
      <c r="B437" s="134"/>
      <c r="C437" s="134"/>
      <c r="D437" s="64">
        <f t="shared" ref="D437:D438" si="198">D438</f>
        <v>0</v>
      </c>
      <c r="E437" s="64"/>
      <c r="F437" s="64"/>
    </row>
    <row r="438" spans="1:9" s="28" customFormat="1" hidden="1" x14ac:dyDescent="0.25">
      <c r="A438" s="38"/>
      <c r="B438" s="135" t="s">
        <v>94</v>
      </c>
      <c r="C438" s="135"/>
      <c r="D438" s="64">
        <f t="shared" si="198"/>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9">D441+D442</f>
        <v>0</v>
      </c>
      <c r="E440" s="60"/>
      <c r="F440" s="60"/>
    </row>
    <row r="441" spans="1:9" s="28" customFormat="1" hidden="1" x14ac:dyDescent="0.2">
      <c r="A441" s="22"/>
      <c r="B441" s="132" t="s">
        <v>49</v>
      </c>
      <c r="C441" s="132"/>
      <c r="D441" s="61"/>
      <c r="E441" s="62"/>
      <c r="F441" s="62"/>
    </row>
    <row r="442" spans="1:9" s="28" customFormat="1" hidden="1" x14ac:dyDescent="0.2">
      <c r="A442" s="22"/>
      <c r="B442" s="132" t="s">
        <v>50</v>
      </c>
      <c r="C442" s="128"/>
      <c r="D442" s="61"/>
      <c r="E442" s="61"/>
      <c r="F442" s="61"/>
    </row>
    <row r="443" spans="1:9" s="9" customFormat="1" hidden="1" x14ac:dyDescent="0.2">
      <c r="A443" s="17" t="s">
        <v>95</v>
      </c>
      <c r="B443" s="19"/>
      <c r="C443" s="19"/>
      <c r="D443" s="64">
        <f t="shared" ref="D443" si="200">D444+D445</f>
        <v>0</v>
      </c>
      <c r="E443" s="64"/>
      <c r="F443" s="64"/>
    </row>
    <row r="444" spans="1:9" s="9" customFormat="1" hidden="1" x14ac:dyDescent="0.2">
      <c r="A444" s="17"/>
      <c r="B444" s="19" t="s">
        <v>53</v>
      </c>
      <c r="C444" s="19"/>
      <c r="D444" s="61"/>
      <c r="E444" s="61"/>
      <c r="F444" s="61"/>
    </row>
    <row r="445" spans="1:9" s="9" customFormat="1" hidden="1" x14ac:dyDescent="0.2">
      <c r="A445" s="17"/>
      <c r="B445" s="129" t="s">
        <v>96</v>
      </c>
      <c r="C445" s="129"/>
      <c r="D445" s="61"/>
      <c r="E445" s="62"/>
      <c r="F445" s="62"/>
    </row>
    <row r="446" spans="1:9" s="9" customFormat="1" x14ac:dyDescent="0.2">
      <c r="A446" s="130" t="s">
        <v>159</v>
      </c>
      <c r="B446" s="130"/>
      <c r="C446" s="130"/>
      <c r="D446" s="60">
        <f t="shared" ref="D446:E446" si="201">D447+D448+D449+D450</f>
        <v>5000000</v>
      </c>
      <c r="E446" s="60">
        <f t="shared" si="201"/>
        <v>6000000</v>
      </c>
      <c r="F446" s="60">
        <f t="shared" ref="F446" si="202">F447+F448+F449+F450</f>
        <v>1000000</v>
      </c>
    </row>
    <row r="447" spans="1:9" s="9" customFormat="1" x14ac:dyDescent="0.2">
      <c r="A447" s="17"/>
      <c r="B447" s="15" t="s">
        <v>57</v>
      </c>
      <c r="C447" s="16"/>
      <c r="D447" s="61">
        <v>5000000</v>
      </c>
      <c r="E447" s="61">
        <v>6000000</v>
      </c>
      <c r="F447" s="61">
        <f>E447-D447</f>
        <v>1000000</v>
      </c>
      <c r="I447" s="107"/>
    </row>
    <row r="448" spans="1:9" s="9" customFormat="1" ht="39" hidden="1" customHeight="1" x14ac:dyDescent="0.2">
      <c r="A448" s="17"/>
      <c r="B448" s="131" t="s">
        <v>58</v>
      </c>
      <c r="C448" s="131"/>
      <c r="D448" s="61"/>
      <c r="E448" s="62"/>
      <c r="F448" s="62"/>
    </row>
    <row r="449" spans="1:6" s="9" customFormat="1" ht="18" hidden="1" customHeight="1" x14ac:dyDescent="0.2">
      <c r="A449" s="17"/>
      <c r="B449" s="131" t="s">
        <v>60</v>
      </c>
      <c r="C449" s="131"/>
      <c r="D449" s="61"/>
      <c r="E449" s="61"/>
      <c r="F449" s="61"/>
    </row>
    <row r="450" spans="1:6" s="9" customFormat="1" ht="30.6" hidden="1" customHeight="1" x14ac:dyDescent="0.2">
      <c r="A450" s="17"/>
      <c r="B450" s="132" t="s">
        <v>70</v>
      </c>
      <c r="C450" s="128"/>
      <c r="D450" s="61"/>
      <c r="E450" s="62"/>
      <c r="F450" s="62"/>
    </row>
    <row r="451" spans="1:6" s="51" customFormat="1" ht="18" x14ac:dyDescent="0.25">
      <c r="A451" s="133" t="s">
        <v>162</v>
      </c>
      <c r="B451" s="128"/>
      <c r="C451" s="128"/>
      <c r="D451" s="59">
        <v>0</v>
      </c>
      <c r="E451" s="59">
        <v>0</v>
      </c>
      <c r="F451" s="59">
        <v>0</v>
      </c>
    </row>
    <row r="452" spans="1:6" s="9" customFormat="1" ht="35.450000000000003" customHeight="1" x14ac:dyDescent="0.2">
      <c r="A452" s="152" t="s">
        <v>180</v>
      </c>
      <c r="B452" s="153"/>
      <c r="C452" s="153"/>
      <c r="D452" s="121">
        <f>D453+D506</f>
        <v>6607000</v>
      </c>
      <c r="E452" s="121">
        <f>E453+E506</f>
        <v>6607000</v>
      </c>
      <c r="F452" s="121">
        <f>F453+F506</f>
        <v>0</v>
      </c>
    </row>
    <row r="453" spans="1:6" s="51" customFormat="1" ht="18" x14ac:dyDescent="0.25">
      <c r="A453" s="133" t="s">
        <v>157</v>
      </c>
      <c r="B453" s="128"/>
      <c r="C453" s="128"/>
      <c r="D453" s="8">
        <f>D465+D504</f>
        <v>6547000</v>
      </c>
      <c r="E453" s="8">
        <f>E465+E504</f>
        <v>6607000</v>
      </c>
      <c r="F453" s="8">
        <f>F465+F504</f>
        <v>60000</v>
      </c>
    </row>
    <row r="454" spans="1:6" s="9" customFormat="1" ht="18.600000000000001" hidden="1" customHeight="1" x14ac:dyDescent="0.2">
      <c r="A454" s="13" t="s">
        <v>4</v>
      </c>
      <c r="B454" s="19"/>
      <c r="C454" s="110"/>
      <c r="D454" s="60">
        <f t="shared" ref="D454" si="203">D455+D463</f>
        <v>0</v>
      </c>
      <c r="E454" s="60"/>
      <c r="F454" s="60"/>
    </row>
    <row r="455" spans="1:6" s="9" customFormat="1" ht="18.600000000000001" hidden="1" customHeight="1" x14ac:dyDescent="0.2">
      <c r="A455" s="13" t="s">
        <v>5</v>
      </c>
      <c r="B455" s="16"/>
      <c r="C455" s="110"/>
      <c r="D455" s="60">
        <f t="shared" ref="D455" si="204">D456+D458+D461+D462</f>
        <v>0</v>
      </c>
      <c r="E455" s="60"/>
      <c r="F455" s="60"/>
    </row>
    <row r="456" spans="1:6" s="9" customFormat="1" ht="16.899999999999999" hidden="1" customHeight="1" x14ac:dyDescent="0.2">
      <c r="A456" s="21"/>
      <c r="B456" s="15" t="s">
        <v>6</v>
      </c>
      <c r="C456" s="16"/>
      <c r="D456" s="60">
        <f t="shared" ref="D456" si="205">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6">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7">D464</f>
        <v>0</v>
      </c>
      <c r="E463" s="60"/>
      <c r="F463" s="60"/>
    </row>
    <row r="464" spans="1:6" s="9" customFormat="1" ht="14.25" hidden="1" customHeight="1" x14ac:dyDescent="0.2">
      <c r="A464" s="17"/>
      <c r="B464" s="15" t="s">
        <v>14</v>
      </c>
      <c r="C464" s="16"/>
      <c r="D464" s="61"/>
      <c r="E464" s="61"/>
      <c r="F464" s="61"/>
    </row>
    <row r="465" spans="1:6" s="9" customFormat="1" x14ac:dyDescent="0.2">
      <c r="A465" s="130" t="s">
        <v>158</v>
      </c>
      <c r="B465" s="130"/>
      <c r="C465" s="130"/>
      <c r="D465" s="60">
        <f>D466+D490</f>
        <v>100000</v>
      </c>
      <c r="E465" s="60">
        <f>E466+E490</f>
        <v>100000</v>
      </c>
      <c r="F465" s="60">
        <f>F466+F490</f>
        <v>0</v>
      </c>
    </row>
    <row r="466" spans="1:6" s="9" customFormat="1" x14ac:dyDescent="0.2">
      <c r="A466" s="130" t="s">
        <v>153</v>
      </c>
      <c r="B466" s="130"/>
      <c r="C466" s="130"/>
      <c r="D466" s="60">
        <f t="shared" ref="D466:E466" si="208">SUM(D467:D480)</f>
        <v>100000</v>
      </c>
      <c r="E466" s="60">
        <f t="shared" si="208"/>
        <v>100000</v>
      </c>
      <c r="F466" s="60">
        <f t="shared" ref="F466" si="209">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37" t="s">
        <v>17</v>
      </c>
      <c r="C469" s="137"/>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32" t="s">
        <v>20</v>
      </c>
      <c r="C472" s="132"/>
      <c r="D472" s="61"/>
      <c r="E472" s="61"/>
      <c r="F472" s="61"/>
    </row>
    <row r="473" spans="1:6" s="9" customFormat="1" hidden="1" x14ac:dyDescent="0.2">
      <c r="A473" s="30"/>
      <c r="B473" s="131" t="s">
        <v>21</v>
      </c>
      <c r="C473" s="131"/>
      <c r="D473" s="61"/>
      <c r="E473" s="61"/>
      <c r="F473" s="61"/>
    </row>
    <row r="474" spans="1:6" s="9" customFormat="1" hidden="1" x14ac:dyDescent="0.2">
      <c r="A474" s="30"/>
      <c r="B474" s="132" t="s">
        <v>22</v>
      </c>
      <c r="C474" s="132"/>
      <c r="D474" s="61"/>
      <c r="E474" s="61"/>
      <c r="F474" s="61"/>
    </row>
    <row r="475" spans="1:6" s="9" customFormat="1" hidden="1" x14ac:dyDescent="0.2">
      <c r="A475" s="30"/>
      <c r="B475" s="136" t="s">
        <v>23</v>
      </c>
      <c r="C475" s="136"/>
      <c r="D475" s="61"/>
      <c r="E475" s="61"/>
      <c r="F475" s="61"/>
    </row>
    <row r="476" spans="1:6" s="9" customFormat="1" hidden="1" x14ac:dyDescent="0.2">
      <c r="A476" s="30"/>
      <c r="B476" s="132" t="s">
        <v>24</v>
      </c>
      <c r="C476" s="132"/>
      <c r="D476" s="61"/>
      <c r="E476" s="61"/>
      <c r="F476" s="61"/>
    </row>
    <row r="477" spans="1:6" s="9" customFormat="1" hidden="1" x14ac:dyDescent="0.2">
      <c r="A477" s="30"/>
      <c r="B477" s="131" t="s">
        <v>25</v>
      </c>
      <c r="C477" s="131"/>
      <c r="D477" s="61"/>
      <c r="E477" s="61"/>
      <c r="F477" s="61"/>
    </row>
    <row r="478" spans="1:6" s="9" customFormat="1" hidden="1" x14ac:dyDescent="0.2">
      <c r="A478" s="30"/>
      <c r="B478" s="131" t="s">
        <v>26</v>
      </c>
      <c r="C478" s="131"/>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100000</v>
      </c>
      <c r="E480" s="61">
        <v>100000</v>
      </c>
      <c r="F480" s="61">
        <f>E480-D480</f>
        <v>0</v>
      </c>
    </row>
    <row r="481" spans="1:6" s="9" customFormat="1" ht="15" hidden="1" customHeight="1" x14ac:dyDescent="0.2">
      <c r="A481" s="21" t="s">
        <v>29</v>
      </c>
      <c r="B481" s="16"/>
      <c r="C481" s="31"/>
      <c r="D481" s="60">
        <f t="shared" ref="D481" si="210">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1">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2">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27" t="s">
        <v>90</v>
      </c>
      <c r="C487" s="128"/>
      <c r="D487" s="60">
        <f t="shared" ref="D487" si="213">D488</f>
        <v>0</v>
      </c>
      <c r="E487" s="60"/>
      <c r="F487" s="60"/>
    </row>
    <row r="488" spans="1:6" s="32" customFormat="1" ht="33" hidden="1" customHeight="1" x14ac:dyDescent="0.2">
      <c r="A488" s="22"/>
      <c r="B488" s="109"/>
      <c r="C488" s="109" t="s">
        <v>35</v>
      </c>
      <c r="D488" s="61"/>
      <c r="E488" s="62"/>
      <c r="F488" s="62"/>
    </row>
    <row r="489" spans="1:6" s="9" customFormat="1" ht="15" hidden="1" customHeight="1" x14ac:dyDescent="0.2">
      <c r="A489" s="21"/>
      <c r="B489" s="15" t="s">
        <v>36</v>
      </c>
      <c r="C489" s="16"/>
      <c r="D489" s="61"/>
      <c r="E489" s="61"/>
      <c r="F489" s="61"/>
    </row>
    <row r="490" spans="1:6" s="9" customFormat="1" hidden="1" x14ac:dyDescent="0.2">
      <c r="A490" s="130" t="s">
        <v>155</v>
      </c>
      <c r="B490" s="130"/>
      <c r="C490" s="130"/>
      <c r="D490" s="60">
        <f t="shared" ref="D490:E490" si="214">D492+D493+D491</f>
        <v>0</v>
      </c>
      <c r="E490" s="60">
        <f t="shared" si="214"/>
        <v>0</v>
      </c>
      <c r="F490" s="60">
        <f t="shared" ref="F490" si="215">F492+F493+F491</f>
        <v>0</v>
      </c>
    </row>
    <row r="491" spans="1:6" s="9" customFormat="1" ht="18.600000000000001" hidden="1" customHeight="1" x14ac:dyDescent="0.2">
      <c r="A491" s="13"/>
      <c r="B491" s="15" t="s">
        <v>37</v>
      </c>
      <c r="C491" s="16"/>
      <c r="D491" s="61"/>
      <c r="E491" s="62"/>
      <c r="F491" s="62"/>
    </row>
    <row r="492" spans="1:6" s="9" customFormat="1" ht="30.6" hidden="1" customHeight="1" x14ac:dyDescent="0.2">
      <c r="A492" s="13"/>
      <c r="B492" s="131" t="s">
        <v>92</v>
      </c>
      <c r="C492" s="131"/>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6">D495+D498</f>
        <v>0</v>
      </c>
      <c r="E494" s="64"/>
      <c r="F494" s="64"/>
    </row>
    <row r="495" spans="1:6" s="28" customFormat="1" ht="22.15" hidden="1" customHeight="1" x14ac:dyDescent="0.25">
      <c r="A495" s="134" t="s">
        <v>93</v>
      </c>
      <c r="B495" s="134"/>
      <c r="C495" s="134"/>
      <c r="D495" s="64">
        <f t="shared" ref="D495:D496" si="217">D496</f>
        <v>0</v>
      </c>
      <c r="E495" s="64"/>
      <c r="F495" s="64"/>
    </row>
    <row r="496" spans="1:6" s="28" customFormat="1" ht="30.75" hidden="1" customHeight="1" x14ac:dyDescent="0.25">
      <c r="A496" s="111"/>
      <c r="B496" s="135" t="s">
        <v>94</v>
      </c>
      <c r="C496" s="135"/>
      <c r="D496" s="64">
        <f t="shared" si="217"/>
        <v>0</v>
      </c>
      <c r="E496" s="64"/>
      <c r="F496" s="64"/>
    </row>
    <row r="497" spans="1:9" s="28" customFormat="1" ht="30.75" hidden="1" customHeight="1" x14ac:dyDescent="0.2">
      <c r="A497" s="111"/>
      <c r="B497" s="112"/>
      <c r="C497" s="108" t="s">
        <v>45</v>
      </c>
      <c r="D497" s="61"/>
      <c r="E497" s="61"/>
      <c r="F497" s="61"/>
    </row>
    <row r="498" spans="1:9" s="25" customFormat="1" ht="18" hidden="1" customHeight="1" x14ac:dyDescent="0.25">
      <c r="A498" s="22" t="s">
        <v>48</v>
      </c>
      <c r="B498" s="108"/>
      <c r="C498" s="108"/>
      <c r="D498" s="60">
        <f t="shared" ref="D498" si="218">D499+D500</f>
        <v>0</v>
      </c>
      <c r="E498" s="60"/>
      <c r="F498" s="60"/>
    </row>
    <row r="499" spans="1:9" s="28" customFormat="1" ht="29.25" hidden="1" customHeight="1" x14ac:dyDescent="0.2">
      <c r="A499" s="22"/>
      <c r="B499" s="132" t="s">
        <v>49</v>
      </c>
      <c r="C499" s="132"/>
      <c r="D499" s="61"/>
      <c r="E499" s="62"/>
      <c r="F499" s="62"/>
    </row>
    <row r="500" spans="1:9" s="28" customFormat="1" ht="23.45" hidden="1" customHeight="1" x14ac:dyDescent="0.2">
      <c r="A500" s="22"/>
      <c r="B500" s="132" t="s">
        <v>50</v>
      </c>
      <c r="C500" s="128"/>
      <c r="D500" s="61"/>
      <c r="E500" s="61"/>
      <c r="F500" s="61"/>
    </row>
    <row r="501" spans="1:9" s="9" customFormat="1" ht="18.600000000000001" hidden="1" customHeight="1" x14ac:dyDescent="0.2">
      <c r="A501" s="17" t="s">
        <v>95</v>
      </c>
      <c r="B501" s="19"/>
      <c r="C501" s="19"/>
      <c r="D501" s="64">
        <f t="shared" ref="D501" si="219">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29" t="s">
        <v>96</v>
      </c>
      <c r="C503" s="129"/>
      <c r="D503" s="61"/>
      <c r="E503" s="62"/>
      <c r="F503" s="62"/>
    </row>
    <row r="504" spans="1:9" s="9" customFormat="1" x14ac:dyDescent="0.2">
      <c r="A504" s="130" t="s">
        <v>159</v>
      </c>
      <c r="B504" s="130"/>
      <c r="C504" s="130"/>
      <c r="D504" s="60">
        <f>D505</f>
        <v>6447000</v>
      </c>
      <c r="E504" s="60">
        <f>E505</f>
        <v>6507000</v>
      </c>
      <c r="F504" s="60">
        <f>F505</f>
        <v>60000</v>
      </c>
    </row>
    <row r="505" spans="1:9" s="9" customFormat="1" x14ac:dyDescent="0.2">
      <c r="A505" s="17"/>
      <c r="B505" s="15" t="s">
        <v>57</v>
      </c>
      <c r="C505" s="16"/>
      <c r="D505" s="61">
        <f>6387000+60000</f>
        <v>6447000</v>
      </c>
      <c r="E505" s="61">
        <f>6387000+60000+60000</f>
        <v>6507000</v>
      </c>
      <c r="F505" s="61">
        <f>E505-D505</f>
        <v>60000</v>
      </c>
      <c r="I505" s="107"/>
    </row>
    <row r="506" spans="1:9" s="51" customFormat="1" ht="18" x14ac:dyDescent="0.25">
      <c r="A506" s="133" t="s">
        <v>162</v>
      </c>
      <c r="B506" s="128"/>
      <c r="C506" s="128"/>
      <c r="D506" s="59">
        <f t="shared" ref="D506:E506" si="220">D507+D515+D519+D524+D542+D604</f>
        <v>60000</v>
      </c>
      <c r="E506" s="59">
        <f t="shared" si="220"/>
        <v>0</v>
      </c>
      <c r="F506" s="59">
        <f t="shared" ref="F506" si="221">F507+F515+F519+F524+F542+F604</f>
        <v>-60000</v>
      </c>
    </row>
    <row r="507" spans="1:9" s="9" customFormat="1" ht="13.9" hidden="1" customHeight="1" x14ac:dyDescent="0.2">
      <c r="A507" s="10" t="s">
        <v>98</v>
      </c>
      <c r="B507" s="11"/>
      <c r="C507" s="12"/>
      <c r="D507" s="60">
        <f t="shared" ref="D507:F508" si="222">D508</f>
        <v>0</v>
      </c>
      <c r="E507" s="60">
        <f t="shared" si="222"/>
        <v>0</v>
      </c>
      <c r="F507" s="60">
        <f t="shared" si="222"/>
        <v>0</v>
      </c>
    </row>
    <row r="508" spans="1:9" s="9" customFormat="1" ht="14.45" hidden="1" customHeight="1" x14ac:dyDescent="0.2">
      <c r="A508" s="17" t="s">
        <v>99</v>
      </c>
      <c r="B508" s="18"/>
      <c r="C508" s="19"/>
      <c r="D508" s="60">
        <f t="shared" si="222"/>
        <v>0</v>
      </c>
      <c r="E508" s="60">
        <f t="shared" si="222"/>
        <v>0</v>
      </c>
      <c r="F508" s="60">
        <f t="shared" si="222"/>
        <v>0</v>
      </c>
    </row>
    <row r="509" spans="1:9" s="9" customFormat="1" ht="18.600000000000001" hidden="1" customHeight="1" x14ac:dyDescent="0.2">
      <c r="A509" s="17" t="s">
        <v>100</v>
      </c>
      <c r="B509" s="19"/>
      <c r="C509" s="19"/>
      <c r="D509" s="60">
        <f t="shared" ref="D509:E509" si="223">D510+D513</f>
        <v>0</v>
      </c>
      <c r="E509" s="60">
        <f t="shared" si="223"/>
        <v>0</v>
      </c>
      <c r="F509" s="60">
        <f t="shared" ref="F509" si="224">F510+F513</f>
        <v>0</v>
      </c>
    </row>
    <row r="510" spans="1:9" s="9" customFormat="1" hidden="1" x14ac:dyDescent="0.2">
      <c r="A510" s="21" t="s">
        <v>101</v>
      </c>
      <c r="B510" s="16"/>
      <c r="C510" s="19"/>
      <c r="D510" s="60">
        <f t="shared" ref="D510:F511" si="225">D511</f>
        <v>0</v>
      </c>
      <c r="E510" s="60">
        <f t="shared" si="225"/>
        <v>0</v>
      </c>
      <c r="F510" s="60">
        <f t="shared" si="225"/>
        <v>0</v>
      </c>
    </row>
    <row r="511" spans="1:9" s="32" customFormat="1" ht="27.6" hidden="1" customHeight="1" x14ac:dyDescent="0.25">
      <c r="A511" s="22"/>
      <c r="B511" s="127" t="s">
        <v>102</v>
      </c>
      <c r="C511" s="128"/>
      <c r="D511" s="64">
        <f t="shared" si="225"/>
        <v>0</v>
      </c>
      <c r="E511" s="64">
        <f t="shared" si="225"/>
        <v>0</v>
      </c>
      <c r="F511" s="64">
        <f t="shared" si="225"/>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6">D514</f>
        <v>0</v>
      </c>
      <c r="E513" s="60">
        <f t="shared" si="226"/>
        <v>0</v>
      </c>
      <c r="F513" s="60">
        <f t="shared" si="226"/>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7">D516</f>
        <v>0</v>
      </c>
      <c r="E515" s="60">
        <f t="shared" si="227"/>
        <v>0</v>
      </c>
      <c r="F515" s="60">
        <f t="shared" si="227"/>
        <v>0</v>
      </c>
    </row>
    <row r="516" spans="1:6" s="9" customFormat="1" ht="18.600000000000001" hidden="1" customHeight="1" x14ac:dyDescent="0.2">
      <c r="A516" s="21" t="s">
        <v>41</v>
      </c>
      <c r="B516" s="16"/>
      <c r="C516" s="19"/>
      <c r="D516" s="60">
        <f t="shared" ref="D516:E516" si="228">D517+D518</f>
        <v>0</v>
      </c>
      <c r="E516" s="60">
        <f t="shared" si="228"/>
        <v>0</v>
      </c>
      <c r="F516" s="60">
        <f t="shared" ref="F516" si="229">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30">D520</f>
        <v>0</v>
      </c>
      <c r="E519" s="64">
        <f t="shared" si="230"/>
        <v>0</v>
      </c>
      <c r="F519" s="64">
        <f t="shared" si="230"/>
        <v>0</v>
      </c>
    </row>
    <row r="520" spans="1:6" s="28" customFormat="1" ht="26.25" hidden="1" customHeight="1" x14ac:dyDescent="0.25">
      <c r="A520" s="134" t="s">
        <v>105</v>
      </c>
      <c r="B520" s="134"/>
      <c r="C520" s="134"/>
      <c r="D520" s="64">
        <f t="shared" ref="D520:E520" si="231">D521+D523</f>
        <v>0</v>
      </c>
      <c r="E520" s="64">
        <f t="shared" si="231"/>
        <v>0</v>
      </c>
      <c r="F520" s="64">
        <f t="shared" ref="F520" si="232">F521+F523</f>
        <v>0</v>
      </c>
    </row>
    <row r="521" spans="1:6" s="28" customFormat="1" ht="30.75" hidden="1" customHeight="1" x14ac:dyDescent="0.25">
      <c r="A521" s="38"/>
      <c r="B521" s="135" t="s">
        <v>106</v>
      </c>
      <c r="C521" s="135"/>
      <c r="D521" s="64">
        <f t="shared" ref="D521:F521" si="233">D522</f>
        <v>0</v>
      </c>
      <c r="E521" s="64">
        <f t="shared" si="233"/>
        <v>0</v>
      </c>
      <c r="F521" s="64">
        <f t="shared" si="233"/>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32" t="s">
        <v>47</v>
      </c>
      <c r="C523" s="132"/>
      <c r="D523" s="65"/>
      <c r="E523" s="65"/>
      <c r="F523" s="65"/>
    </row>
    <row r="524" spans="1:6" s="9" customFormat="1" ht="13.9" customHeight="1" x14ac:dyDescent="0.2">
      <c r="A524" s="17" t="s">
        <v>193</v>
      </c>
      <c r="B524" s="19"/>
      <c r="C524" s="19"/>
      <c r="D524" s="64">
        <f t="shared" ref="D524:F524" si="234">D525</f>
        <v>60000</v>
      </c>
      <c r="E524" s="64">
        <f t="shared" si="234"/>
        <v>0</v>
      </c>
      <c r="F524" s="64">
        <f t="shared" si="234"/>
        <v>-60000</v>
      </c>
    </row>
    <row r="525" spans="1:6" s="9" customFormat="1" x14ac:dyDescent="0.2">
      <c r="A525" s="130" t="s">
        <v>194</v>
      </c>
      <c r="B525" s="130"/>
      <c r="C525" s="130"/>
      <c r="D525" s="64">
        <f t="shared" ref="D525:E525" si="235">D526+D530</f>
        <v>60000</v>
      </c>
      <c r="E525" s="64">
        <f t="shared" si="235"/>
        <v>0</v>
      </c>
      <c r="F525" s="64">
        <f t="shared" ref="F525" si="236">F526+F530</f>
        <v>-60000</v>
      </c>
    </row>
    <row r="526" spans="1:6" s="9" customFormat="1" ht="18.600000000000001" hidden="1" customHeight="1" x14ac:dyDescent="0.2">
      <c r="A526" s="17" t="s">
        <v>107</v>
      </c>
      <c r="B526" s="19"/>
      <c r="C526" s="19"/>
      <c r="D526" s="64">
        <f t="shared" ref="D526:E526" si="237">D527+D528+D529</f>
        <v>0</v>
      </c>
      <c r="E526" s="64">
        <f t="shared" si="237"/>
        <v>0</v>
      </c>
      <c r="F526" s="64">
        <f t="shared" ref="F526" si="238">F527+F528+F529</f>
        <v>0</v>
      </c>
    </row>
    <row r="527" spans="1:6" s="9" customFormat="1" ht="42" hidden="1" customHeight="1" x14ac:dyDescent="0.2">
      <c r="A527" s="17"/>
      <c r="B527" s="129" t="s">
        <v>54</v>
      </c>
      <c r="C527" s="129"/>
      <c r="D527" s="65"/>
      <c r="E527" s="65"/>
      <c r="F527" s="65"/>
    </row>
    <row r="528" spans="1:6" s="25" customFormat="1" ht="15" hidden="1" customHeight="1" x14ac:dyDescent="0.2">
      <c r="A528" s="26"/>
      <c r="B528" s="150" t="s">
        <v>55</v>
      </c>
      <c r="C528" s="150"/>
      <c r="D528" s="65"/>
      <c r="E528" s="65"/>
      <c r="F528" s="65"/>
    </row>
    <row r="529" spans="1:6" s="25" customFormat="1" ht="65.45" hidden="1" customHeight="1" x14ac:dyDescent="0.25">
      <c r="A529" s="26"/>
      <c r="B529" s="151" t="s">
        <v>56</v>
      </c>
      <c r="C529" s="143"/>
      <c r="D529" s="65"/>
      <c r="E529" s="65"/>
      <c r="F529" s="65"/>
    </row>
    <row r="530" spans="1:6" s="9" customFormat="1" x14ac:dyDescent="0.2">
      <c r="A530" s="130" t="s">
        <v>159</v>
      </c>
      <c r="B530" s="130"/>
      <c r="C530" s="130"/>
      <c r="D530" s="60">
        <f t="shared" ref="D530:E530" si="239">D531+D532+D536+D540+D541</f>
        <v>60000</v>
      </c>
      <c r="E530" s="60">
        <f t="shared" si="239"/>
        <v>0</v>
      </c>
      <c r="F530" s="60">
        <f t="shared" ref="F530" si="240">F531+F532+F536+F540+F541</f>
        <v>-60000</v>
      </c>
    </row>
    <row r="531" spans="1:6" s="9" customFormat="1" ht="32.450000000000003" hidden="1" customHeight="1" x14ac:dyDescent="0.2">
      <c r="A531" s="17"/>
      <c r="B531" s="131" t="s">
        <v>59</v>
      </c>
      <c r="C531" s="131"/>
      <c r="D531" s="61"/>
      <c r="E531" s="61"/>
      <c r="F531" s="61"/>
    </row>
    <row r="532" spans="1:6" s="9" customFormat="1" ht="30.75" hidden="1" customHeight="1" x14ac:dyDescent="0.2">
      <c r="A532" s="17"/>
      <c r="B532" s="131" t="s">
        <v>61</v>
      </c>
      <c r="C532" s="131"/>
      <c r="D532" s="60">
        <f t="shared" ref="D532:E532" si="241">D533+D534+D535</f>
        <v>0</v>
      </c>
      <c r="E532" s="60">
        <f t="shared" si="241"/>
        <v>0</v>
      </c>
      <c r="F532" s="60">
        <f t="shared" ref="F532" si="242">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31" t="s">
        <v>65</v>
      </c>
      <c r="C536" s="131"/>
      <c r="D536" s="60">
        <f t="shared" ref="D536:E536" si="243">D537+D538+D539</f>
        <v>0</v>
      </c>
      <c r="E536" s="60">
        <f t="shared" si="243"/>
        <v>0</v>
      </c>
      <c r="F536" s="60">
        <f t="shared" ref="F536" si="244">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31" t="s">
        <v>69</v>
      </c>
      <c r="C540" s="131"/>
      <c r="D540" s="65">
        <v>60000</v>
      </c>
      <c r="E540" s="65">
        <v>0</v>
      </c>
      <c r="F540" s="61">
        <f>E540-D540</f>
        <v>-60000</v>
      </c>
    </row>
    <row r="541" spans="1:6" s="9" customFormat="1" ht="31.5" hidden="1" customHeight="1" x14ac:dyDescent="0.2">
      <c r="A541" s="17"/>
      <c r="B541" s="132" t="s">
        <v>109</v>
      </c>
      <c r="C541" s="147"/>
      <c r="D541" s="65"/>
      <c r="E541" s="65"/>
      <c r="F541" s="65"/>
    </row>
    <row r="542" spans="1:6" s="9" customFormat="1" ht="42" hidden="1" customHeight="1" x14ac:dyDescent="0.2">
      <c r="A542" s="146" t="s">
        <v>110</v>
      </c>
      <c r="B542" s="146"/>
      <c r="C542" s="146"/>
      <c r="D542" s="64">
        <f t="shared" ref="D542:E542" si="245">D543+D546+D549+D552+D557+D560+D565+D570+D575+D580+D585+D590+D594+D599</f>
        <v>0</v>
      </c>
      <c r="E542" s="64">
        <f t="shared" si="245"/>
        <v>0</v>
      </c>
      <c r="F542" s="64">
        <f t="shared" ref="F542" si="246">F543+F546+F549+F552+F557+F560+F565+F570+F575+F580+F585+F590+F594+F599</f>
        <v>0</v>
      </c>
    </row>
    <row r="543" spans="1:6" s="9" customFormat="1" ht="19.5" hidden="1" customHeight="1" x14ac:dyDescent="0.2">
      <c r="A543" s="42"/>
      <c r="B543" s="131" t="s">
        <v>111</v>
      </c>
      <c r="C543" s="131"/>
      <c r="D543" s="64">
        <f>D544+D545</f>
        <v>0</v>
      </c>
      <c r="E543" s="64">
        <f t="shared" ref="E543:F543" si="247">E544+E545</f>
        <v>0</v>
      </c>
      <c r="F543" s="64">
        <f t="shared" si="247"/>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48" t="s">
        <v>112</v>
      </c>
      <c r="C546" s="148"/>
      <c r="D546" s="64">
        <f>D547+D548</f>
        <v>0</v>
      </c>
      <c r="E546" s="64">
        <f t="shared" ref="E546:F546" si="248">E547+E548</f>
        <v>0</v>
      </c>
      <c r="F546" s="64">
        <f t="shared" si="248"/>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49" t="s">
        <v>113</v>
      </c>
      <c r="C549" s="149"/>
      <c r="D549" s="64">
        <f>D550+D551</f>
        <v>0</v>
      </c>
      <c r="E549" s="64">
        <f t="shared" ref="E549:F549" si="249">E550+E551</f>
        <v>0</v>
      </c>
      <c r="F549" s="64">
        <f t="shared" si="249"/>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31" t="s">
        <v>114</v>
      </c>
      <c r="C552" s="131"/>
      <c r="D552" s="64">
        <f t="shared" ref="D552:E552" si="250">D553+D554+D555+D556</f>
        <v>0</v>
      </c>
      <c r="E552" s="64">
        <f t="shared" si="250"/>
        <v>0</v>
      </c>
      <c r="F552" s="64">
        <f t="shared" ref="F552" si="251">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31" t="s">
        <v>115</v>
      </c>
      <c r="C557" s="131"/>
      <c r="D557" s="64">
        <f>D558+D559</f>
        <v>0</v>
      </c>
      <c r="E557" s="64">
        <f t="shared" ref="E557:F557" si="252">E558+E559</f>
        <v>0</v>
      </c>
      <c r="F557" s="64">
        <f t="shared" si="252"/>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31" t="s">
        <v>116</v>
      </c>
      <c r="C560" s="131"/>
      <c r="D560" s="64">
        <f t="shared" ref="D560:E560" si="253">D561+D562+D563+D564</f>
        <v>0</v>
      </c>
      <c r="E560" s="64">
        <f t="shared" si="253"/>
        <v>0</v>
      </c>
      <c r="F560" s="64">
        <f t="shared" ref="F560" si="254">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31" t="s">
        <v>117</v>
      </c>
      <c r="C565" s="131"/>
      <c r="D565" s="64">
        <f t="shared" ref="D565:E565" si="255">D566+D567+D568+D569</f>
        <v>0</v>
      </c>
      <c r="E565" s="64">
        <f t="shared" si="255"/>
        <v>0</v>
      </c>
      <c r="F565" s="64">
        <f t="shared" ref="F565" si="256">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31" t="s">
        <v>118</v>
      </c>
      <c r="C570" s="131"/>
      <c r="D570" s="64">
        <f t="shared" ref="D570:E570" si="257">D571+D572+D573+D574</f>
        <v>0</v>
      </c>
      <c r="E570" s="64">
        <f t="shared" si="257"/>
        <v>0</v>
      </c>
      <c r="F570" s="64">
        <f t="shared" ref="F570" si="258">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31" t="s">
        <v>119</v>
      </c>
      <c r="C575" s="131"/>
      <c r="D575" s="64">
        <f t="shared" ref="D575:E575" si="259">D576+D577+D578+D579</f>
        <v>0</v>
      </c>
      <c r="E575" s="64">
        <f t="shared" si="259"/>
        <v>0</v>
      </c>
      <c r="F575" s="64">
        <f t="shared" ref="F575" si="260">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31" t="s">
        <v>75</v>
      </c>
      <c r="C580" s="131"/>
      <c r="D580" s="64">
        <f t="shared" ref="D580:E580" si="261">D581+D582+D583+D584</f>
        <v>0</v>
      </c>
      <c r="E580" s="64">
        <f t="shared" si="261"/>
        <v>0</v>
      </c>
      <c r="F580" s="64">
        <f t="shared" ref="F580" si="262">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32" t="s">
        <v>76</v>
      </c>
      <c r="C585" s="132"/>
      <c r="D585" s="64">
        <f t="shared" ref="D585:E585" si="263">D586+D587+D588+D589</f>
        <v>0</v>
      </c>
      <c r="E585" s="64">
        <f t="shared" si="263"/>
        <v>0</v>
      </c>
      <c r="F585" s="64">
        <f t="shared" ref="F585" si="264">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8" t="s">
        <v>120</v>
      </c>
      <c r="C590" s="138"/>
      <c r="D590" s="64">
        <f t="shared" ref="D590:E590" si="265">D591+D592+D593</f>
        <v>0</v>
      </c>
      <c r="E590" s="64">
        <f t="shared" si="265"/>
        <v>0</v>
      </c>
      <c r="F590" s="64">
        <f t="shared" ref="F590" si="266">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8" t="s">
        <v>77</v>
      </c>
      <c r="C594" s="138"/>
      <c r="D594" s="64">
        <f t="shared" ref="D594:E594" si="267">D595+D596+D597+D598</f>
        <v>0</v>
      </c>
      <c r="E594" s="64">
        <f t="shared" si="267"/>
        <v>0</v>
      </c>
      <c r="F594" s="64">
        <f t="shared" ref="F594" si="268">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8" t="s">
        <v>78</v>
      </c>
      <c r="C599" s="138"/>
      <c r="D599" s="64">
        <f t="shared" ref="D599:E599" si="269">D600+D601+D602+D603</f>
        <v>0</v>
      </c>
      <c r="E599" s="64">
        <f t="shared" si="269"/>
        <v>0</v>
      </c>
      <c r="F599" s="64">
        <f t="shared" ref="F599" si="270">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46" t="s">
        <v>79</v>
      </c>
      <c r="B604" s="143"/>
      <c r="C604" s="143"/>
      <c r="D604" s="64">
        <f t="shared" ref="D604:E604" si="271">D605+D609+D613+D617+D621+D625+D629+D633+D636</f>
        <v>0</v>
      </c>
      <c r="E604" s="64">
        <f t="shared" si="271"/>
        <v>0</v>
      </c>
      <c r="F604" s="64">
        <f t="shared" ref="F604" si="272">F605+F609+F613+F617+F621+F625+F629+F633+F636</f>
        <v>0</v>
      </c>
    </row>
    <row r="605" spans="1:6" s="25" customFormat="1" ht="28.15" hidden="1" customHeight="1" x14ac:dyDescent="0.25">
      <c r="A605" s="48"/>
      <c r="B605" s="132" t="s">
        <v>80</v>
      </c>
      <c r="C605" s="143"/>
      <c r="D605" s="64">
        <f t="shared" ref="D605:E605" si="273">D606+D607+D608</f>
        <v>0</v>
      </c>
      <c r="E605" s="64">
        <f t="shared" si="273"/>
        <v>0</v>
      </c>
      <c r="F605" s="64">
        <f t="shared" ref="F605" si="274">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44" t="s">
        <v>81</v>
      </c>
      <c r="C609" s="145"/>
      <c r="D609" s="64">
        <f t="shared" ref="D609:E609" si="275">D610+D611+D612</f>
        <v>0</v>
      </c>
      <c r="E609" s="64">
        <f t="shared" si="275"/>
        <v>0</v>
      </c>
      <c r="F609" s="64">
        <f t="shared" ref="F609" si="276">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44" t="s">
        <v>82</v>
      </c>
      <c r="C613" s="145"/>
      <c r="D613" s="64">
        <f t="shared" ref="D613:E613" si="277">D614+D615+D616</f>
        <v>0</v>
      </c>
      <c r="E613" s="64">
        <f t="shared" si="277"/>
        <v>0</v>
      </c>
      <c r="F613" s="64">
        <f t="shared" ref="F613" si="278">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8" t="s">
        <v>83</v>
      </c>
      <c r="C617" s="139"/>
      <c r="D617" s="64">
        <f t="shared" ref="D617:E617" si="279">D618+D619+D620</f>
        <v>0</v>
      </c>
      <c r="E617" s="64">
        <f t="shared" si="279"/>
        <v>0</v>
      </c>
      <c r="F617" s="64">
        <f t="shared" ref="F617" si="280">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8" t="s">
        <v>84</v>
      </c>
      <c r="C621" s="139"/>
      <c r="D621" s="64">
        <f t="shared" ref="D621:E621" si="281">D622+D623+D624</f>
        <v>0</v>
      </c>
      <c r="E621" s="64">
        <f t="shared" si="281"/>
        <v>0</v>
      </c>
      <c r="F621" s="64">
        <f t="shared" ref="F621" si="282">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8" t="s">
        <v>85</v>
      </c>
      <c r="C625" s="139"/>
      <c r="D625" s="64">
        <f t="shared" ref="D625:E625" si="283">D626+D627+D628</f>
        <v>0</v>
      </c>
      <c r="E625" s="64">
        <f t="shared" si="283"/>
        <v>0</v>
      </c>
      <c r="F625" s="64">
        <f t="shared" ref="F625" si="284">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8" t="s">
        <v>86</v>
      </c>
      <c r="C629" s="139"/>
      <c r="D629" s="64">
        <f t="shared" ref="D629:E629" si="285">D630+D631+D632</f>
        <v>0</v>
      </c>
      <c r="E629" s="64">
        <f t="shared" si="285"/>
        <v>0</v>
      </c>
      <c r="F629" s="64">
        <f t="shared" ref="F629" si="286">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8" t="s">
        <v>87</v>
      </c>
      <c r="C633" s="139"/>
      <c r="D633" s="64">
        <f t="shared" ref="D633:E633" si="287">D634+D635</f>
        <v>0</v>
      </c>
      <c r="E633" s="64">
        <f t="shared" si="287"/>
        <v>0</v>
      </c>
      <c r="F633" s="64">
        <f t="shared" ref="F633" si="288">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8" t="s">
        <v>88</v>
      </c>
      <c r="C636" s="139"/>
      <c r="D636" s="64">
        <f t="shared" ref="D636:E636" si="289">D637+D638+D639</f>
        <v>0</v>
      </c>
      <c r="E636" s="64">
        <f t="shared" si="289"/>
        <v>0</v>
      </c>
      <c r="F636" s="64">
        <f t="shared" ref="F636" si="290">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41" t="s">
        <v>123</v>
      </c>
      <c r="B640" s="142"/>
      <c r="C640" s="142"/>
      <c r="D640" s="142"/>
      <c r="E640" s="142"/>
      <c r="F640" s="142"/>
    </row>
    <row r="641" spans="1:6" s="9" customFormat="1" ht="15.75" customHeight="1" x14ac:dyDescent="0.2">
      <c r="A641" s="133" t="s">
        <v>150</v>
      </c>
      <c r="B641" s="140"/>
      <c r="C641" s="140"/>
      <c r="D641" s="58">
        <f>D642+D698</f>
        <v>9808464</v>
      </c>
      <c r="E641" s="58">
        <f t="shared" ref="E641:F641" si="291">E642+E698</f>
        <v>9808464</v>
      </c>
      <c r="F641" s="58">
        <f t="shared" si="291"/>
        <v>0</v>
      </c>
    </row>
    <row r="642" spans="1:6" s="51" customFormat="1" ht="18" x14ac:dyDescent="0.25">
      <c r="A642" s="133" t="s">
        <v>157</v>
      </c>
      <c r="B642" s="128"/>
      <c r="C642" s="128"/>
      <c r="D642" s="59">
        <f>D643+D652</f>
        <v>8282464</v>
      </c>
      <c r="E642" s="59">
        <f t="shared" ref="E642:F642" si="292">E643+E652</f>
        <v>8282464</v>
      </c>
      <c r="F642" s="59">
        <f t="shared" si="292"/>
        <v>0</v>
      </c>
    </row>
    <row r="643" spans="1:6" s="9" customFormat="1" ht="18.600000000000001" customHeight="1" x14ac:dyDescent="0.2">
      <c r="A643" s="13" t="s">
        <v>163</v>
      </c>
      <c r="B643" s="19"/>
      <c r="C643" s="20"/>
      <c r="D643" s="60">
        <f>D644+D650</f>
        <v>1079000</v>
      </c>
      <c r="E643" s="60">
        <f t="shared" ref="E643:F643" si="293">E644+E650</f>
        <v>1079000</v>
      </c>
      <c r="F643" s="60">
        <f t="shared" si="293"/>
        <v>0</v>
      </c>
    </row>
    <row r="644" spans="1:6" s="9" customFormat="1" ht="16.899999999999999" customHeight="1" x14ac:dyDescent="0.2">
      <c r="A644" s="21"/>
      <c r="B644" s="15" t="s">
        <v>164</v>
      </c>
      <c r="C644" s="16"/>
      <c r="D644" s="60">
        <f t="shared" ref="D644:F644" si="294">D645</f>
        <v>1075000</v>
      </c>
      <c r="E644" s="60">
        <f t="shared" si="294"/>
        <v>1075000</v>
      </c>
      <c r="F644" s="60">
        <f t="shared" si="294"/>
        <v>0</v>
      </c>
    </row>
    <row r="645" spans="1:6" s="25" customFormat="1" ht="18" customHeight="1" x14ac:dyDescent="0.25">
      <c r="A645" s="22"/>
      <c r="B645" s="23"/>
      <c r="C645" s="24" t="s">
        <v>7</v>
      </c>
      <c r="D645" s="62">
        <v>1075000</v>
      </c>
      <c r="E645" s="62">
        <v>1075000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5">D651</f>
        <v>4000</v>
      </c>
      <c r="E650" s="60">
        <f t="shared" si="295"/>
        <v>4000</v>
      </c>
      <c r="F650" s="60">
        <f t="shared" si="295"/>
        <v>0</v>
      </c>
    </row>
    <row r="651" spans="1:6" s="9" customFormat="1" x14ac:dyDescent="0.2">
      <c r="A651" s="17"/>
      <c r="B651" s="15" t="s">
        <v>14</v>
      </c>
      <c r="C651" s="16"/>
      <c r="D651" s="61">
        <v>4000</v>
      </c>
      <c r="E651" s="61">
        <v>4000</v>
      </c>
      <c r="F651" s="62">
        <f>E651-D651</f>
        <v>0</v>
      </c>
    </row>
    <row r="652" spans="1:6" s="9" customFormat="1" x14ac:dyDescent="0.2">
      <c r="A652" s="130" t="s">
        <v>158</v>
      </c>
      <c r="B652" s="130"/>
      <c r="C652" s="130"/>
      <c r="D652" s="60">
        <f>D653+D670+D677</f>
        <v>7203464</v>
      </c>
      <c r="E652" s="60">
        <f t="shared" ref="E652:F652" si="296">E653+E670+E677</f>
        <v>7203464</v>
      </c>
      <c r="F652" s="60">
        <f t="shared" si="296"/>
        <v>0</v>
      </c>
    </row>
    <row r="653" spans="1:6" s="9" customFormat="1" x14ac:dyDescent="0.2">
      <c r="A653" s="130" t="s">
        <v>166</v>
      </c>
      <c r="B653" s="130"/>
      <c r="C653" s="130"/>
      <c r="D653" s="60">
        <f t="shared" ref="D653:E653" si="297">SUM(D654:D667)</f>
        <v>8725464</v>
      </c>
      <c r="E653" s="60">
        <f t="shared" si="297"/>
        <v>8725464</v>
      </c>
      <c r="F653" s="60">
        <f t="shared" ref="F653" si="298">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6335000</v>
      </c>
      <c r="E655" s="61">
        <v>6335000</v>
      </c>
      <c r="F655" s="62">
        <f>E655-D655</f>
        <v>0</v>
      </c>
    </row>
    <row r="656" spans="1:6" s="9" customFormat="1" hidden="1" x14ac:dyDescent="0.2">
      <c r="A656" s="21"/>
      <c r="B656" s="137" t="s">
        <v>17</v>
      </c>
      <c r="C656" s="137"/>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32" t="s">
        <v>20</v>
      </c>
      <c r="C659" s="132"/>
      <c r="D659" s="61"/>
      <c r="E659" s="61"/>
      <c r="F659" s="61"/>
    </row>
    <row r="660" spans="1:6" s="9" customFormat="1" ht="27.6" hidden="1" customHeight="1" x14ac:dyDescent="0.2">
      <c r="A660" s="30"/>
      <c r="B660" s="131" t="s">
        <v>21</v>
      </c>
      <c r="C660" s="131"/>
      <c r="D660" s="61"/>
      <c r="E660" s="61"/>
      <c r="F660" s="61"/>
    </row>
    <row r="661" spans="1:6" s="9" customFormat="1" ht="26.45" hidden="1" customHeight="1" x14ac:dyDescent="0.2">
      <c r="A661" s="30"/>
      <c r="B661" s="132" t="s">
        <v>22</v>
      </c>
      <c r="C661" s="132"/>
      <c r="D661" s="61"/>
      <c r="E661" s="61"/>
      <c r="F661" s="61"/>
    </row>
    <row r="662" spans="1:6" s="9" customFormat="1" ht="18.600000000000001" hidden="1" customHeight="1" x14ac:dyDescent="0.2">
      <c r="A662" s="30"/>
      <c r="B662" s="136" t="s">
        <v>23</v>
      </c>
      <c r="C662" s="136"/>
      <c r="D662" s="61"/>
      <c r="E662" s="61"/>
      <c r="F662" s="61"/>
    </row>
    <row r="663" spans="1:6" s="9" customFormat="1" ht="27.6" hidden="1" customHeight="1" x14ac:dyDescent="0.2">
      <c r="A663" s="30"/>
      <c r="B663" s="132" t="s">
        <v>24</v>
      </c>
      <c r="C663" s="132"/>
      <c r="D663" s="61"/>
      <c r="E663" s="61"/>
      <c r="F663" s="61"/>
    </row>
    <row r="664" spans="1:6" s="9" customFormat="1" ht="30" hidden="1" customHeight="1" x14ac:dyDescent="0.2">
      <c r="A664" s="30"/>
      <c r="B664" s="131" t="s">
        <v>25</v>
      </c>
      <c r="C664" s="131"/>
      <c r="D664" s="61"/>
      <c r="E664" s="61"/>
      <c r="F664" s="61"/>
    </row>
    <row r="665" spans="1:6" s="9" customFormat="1" ht="28.15" hidden="1" customHeight="1" x14ac:dyDescent="0.2">
      <c r="A665" s="30"/>
      <c r="B665" s="131" t="s">
        <v>26</v>
      </c>
      <c r="C665" s="131"/>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2390464</v>
      </c>
      <c r="E667" s="61">
        <v>2390464</v>
      </c>
      <c r="F667" s="62">
        <f>E667-D667</f>
        <v>0</v>
      </c>
    </row>
    <row r="668" spans="1:6" s="9" customFormat="1" ht="15" hidden="1" customHeight="1" x14ac:dyDescent="0.2">
      <c r="A668" s="21" t="s">
        <v>29</v>
      </c>
      <c r="B668" s="16"/>
      <c r="C668" s="31"/>
      <c r="D668" s="60">
        <f t="shared" ref="D668:F668" si="299">D669</f>
        <v>0</v>
      </c>
      <c r="E668" s="60">
        <f t="shared" si="299"/>
        <v>0</v>
      </c>
      <c r="F668" s="60">
        <f t="shared" si="299"/>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300">D671</f>
        <v>4000</v>
      </c>
      <c r="E670" s="60">
        <f t="shared" si="300"/>
        <v>4000</v>
      </c>
      <c r="F670" s="60">
        <f t="shared" si="300"/>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1">D673+D674+D676</f>
        <v>0</v>
      </c>
      <c r="E672" s="60">
        <f t="shared" si="301"/>
        <v>0</v>
      </c>
      <c r="F672" s="60">
        <f t="shared" ref="F672" si="302">F673+F674+F676</f>
        <v>0</v>
      </c>
    </row>
    <row r="673" spans="1:6" s="9" customFormat="1" hidden="1" x14ac:dyDescent="0.2">
      <c r="A673" s="21"/>
      <c r="B673" s="16" t="s">
        <v>33</v>
      </c>
      <c r="C673" s="19"/>
      <c r="D673" s="61"/>
      <c r="E673" s="61"/>
      <c r="F673" s="61"/>
    </row>
    <row r="674" spans="1:6" s="32" customFormat="1" ht="12.75" hidden="1" x14ac:dyDescent="0.25">
      <c r="A674" s="22"/>
      <c r="B674" s="127" t="s">
        <v>90</v>
      </c>
      <c r="C674" s="128"/>
      <c r="D674" s="60">
        <f t="shared" ref="D674:F674" si="303">D675</f>
        <v>0</v>
      </c>
      <c r="E674" s="60">
        <f t="shared" si="303"/>
        <v>0</v>
      </c>
      <c r="F674" s="60">
        <f t="shared" si="303"/>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30" t="s">
        <v>155</v>
      </c>
      <c r="B677" s="130"/>
      <c r="C677" s="130"/>
      <c r="D677" s="60">
        <f t="shared" ref="D677:E677" si="304">D679+D680+D678</f>
        <v>-1526000</v>
      </c>
      <c r="E677" s="60">
        <f t="shared" si="304"/>
        <v>-1526000</v>
      </c>
      <c r="F677" s="60">
        <f t="shared" ref="F677" si="305">F679+F680+F678</f>
        <v>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31" t="s">
        <v>92</v>
      </c>
      <c r="C679" s="131"/>
      <c r="D679" s="61">
        <v>-1526000</v>
      </c>
      <c r="E679" s="61">
        <v>-1526000</v>
      </c>
      <c r="F679" s="62">
        <f>E679-D679</f>
        <v>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6">D682+D685</f>
        <v>0</v>
      </c>
      <c r="E681" s="64"/>
      <c r="F681" s="64"/>
    </row>
    <row r="682" spans="1:6" s="28" customFormat="1" ht="22.15" hidden="1" customHeight="1" x14ac:dyDescent="0.25">
      <c r="A682" s="134" t="s">
        <v>93</v>
      </c>
      <c r="B682" s="134"/>
      <c r="C682" s="134"/>
      <c r="D682" s="64">
        <f t="shared" ref="D682:D683" si="307">D683</f>
        <v>0</v>
      </c>
      <c r="E682" s="64"/>
      <c r="F682" s="64"/>
    </row>
    <row r="683" spans="1:6" s="28" customFormat="1" ht="30.75" hidden="1" customHeight="1" x14ac:dyDescent="0.25">
      <c r="A683" s="38"/>
      <c r="B683" s="135" t="s">
        <v>94</v>
      </c>
      <c r="C683" s="135"/>
      <c r="D683" s="64">
        <f t="shared" si="307"/>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8">D686+D687</f>
        <v>0</v>
      </c>
      <c r="E685" s="60"/>
      <c r="F685" s="60"/>
    </row>
    <row r="686" spans="1:6" s="28" customFormat="1" ht="29.25" hidden="1" customHeight="1" x14ac:dyDescent="0.2">
      <c r="A686" s="22"/>
      <c r="B686" s="132" t="s">
        <v>49</v>
      </c>
      <c r="C686" s="132"/>
      <c r="D686" s="61"/>
      <c r="E686" s="62"/>
      <c r="F686" s="62"/>
    </row>
    <row r="687" spans="1:6" s="28" customFormat="1" ht="23.45" hidden="1" customHeight="1" x14ac:dyDescent="0.2">
      <c r="A687" s="22"/>
      <c r="B687" s="132" t="s">
        <v>50</v>
      </c>
      <c r="C687" s="128"/>
      <c r="D687" s="61"/>
      <c r="E687" s="61"/>
      <c r="F687" s="61"/>
    </row>
    <row r="688" spans="1:6" s="9" customFormat="1" ht="15.6" hidden="1" customHeight="1" x14ac:dyDescent="0.2">
      <c r="A688" s="17" t="s">
        <v>51</v>
      </c>
      <c r="B688" s="19"/>
      <c r="C688" s="19"/>
      <c r="D688" s="64">
        <f t="shared" ref="D688" si="309">D689</f>
        <v>0</v>
      </c>
      <c r="E688" s="64"/>
      <c r="F688" s="64"/>
    </row>
    <row r="689" spans="1:6" s="9" customFormat="1" ht="28.5" hidden="1" customHeight="1" x14ac:dyDescent="0.2">
      <c r="A689" s="130" t="s">
        <v>52</v>
      </c>
      <c r="B689" s="130"/>
      <c r="C689" s="130"/>
      <c r="D689" s="64">
        <f t="shared" ref="D689" si="310">D690+D693</f>
        <v>0</v>
      </c>
      <c r="E689" s="64"/>
      <c r="F689" s="64"/>
    </row>
    <row r="690" spans="1:6" s="9" customFormat="1" ht="18.600000000000001" hidden="1" customHeight="1" x14ac:dyDescent="0.2">
      <c r="A690" s="17" t="s">
        <v>95</v>
      </c>
      <c r="B690" s="19"/>
      <c r="C690" s="19"/>
      <c r="D690" s="64">
        <f t="shared" ref="D690" si="311">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29" t="s">
        <v>96</v>
      </c>
      <c r="C692" s="129"/>
      <c r="D692" s="61"/>
      <c r="E692" s="62"/>
      <c r="F692" s="62"/>
    </row>
    <row r="693" spans="1:6" s="9" customFormat="1" ht="30" hidden="1" customHeight="1" x14ac:dyDescent="0.2">
      <c r="A693" s="130" t="s">
        <v>97</v>
      </c>
      <c r="B693" s="130"/>
      <c r="C693" s="130"/>
      <c r="D693" s="60">
        <f t="shared" ref="D693" si="312">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31" t="s">
        <v>58</v>
      </c>
      <c r="C695" s="131"/>
      <c r="D695" s="61"/>
      <c r="E695" s="62"/>
      <c r="F695" s="62"/>
    </row>
    <row r="696" spans="1:6" s="9" customFormat="1" ht="18" hidden="1" customHeight="1" x14ac:dyDescent="0.2">
      <c r="A696" s="17"/>
      <c r="B696" s="131" t="s">
        <v>60</v>
      </c>
      <c r="C696" s="131"/>
      <c r="D696" s="61"/>
      <c r="E696" s="61"/>
      <c r="F696" s="61"/>
    </row>
    <row r="697" spans="1:6" s="9" customFormat="1" ht="30.6" hidden="1" customHeight="1" x14ac:dyDescent="0.2">
      <c r="A697" s="17"/>
      <c r="B697" s="132" t="s">
        <v>70</v>
      </c>
      <c r="C697" s="128"/>
      <c r="D697" s="61"/>
      <c r="E697" s="62"/>
      <c r="F697" s="62"/>
    </row>
    <row r="698" spans="1:6" s="51" customFormat="1" ht="18" x14ac:dyDescent="0.25">
      <c r="A698" s="133" t="s">
        <v>156</v>
      </c>
      <c r="B698" s="128"/>
      <c r="C698" s="128"/>
      <c r="D698" s="8">
        <f>D699</f>
        <v>1526000</v>
      </c>
      <c r="E698" s="8">
        <f t="shared" ref="E698:F698" si="313">E699</f>
        <v>1526000</v>
      </c>
      <c r="F698" s="8">
        <f t="shared" si="313"/>
        <v>0</v>
      </c>
    </row>
    <row r="699" spans="1:6" s="9" customFormat="1" ht="18.600000000000001" customHeight="1" x14ac:dyDescent="0.2">
      <c r="A699" s="17" t="s">
        <v>158</v>
      </c>
      <c r="B699" s="19"/>
      <c r="C699" s="19"/>
      <c r="D699" s="60">
        <f t="shared" ref="D699:E699" si="314">D700+D703</f>
        <v>1526000</v>
      </c>
      <c r="E699" s="60">
        <f t="shared" si="314"/>
        <v>1526000</v>
      </c>
      <c r="F699" s="60">
        <f t="shared" ref="F699" si="315">F700+F703</f>
        <v>0</v>
      </c>
    </row>
    <row r="700" spans="1:6" s="9" customFormat="1" hidden="1" x14ac:dyDescent="0.2">
      <c r="A700" s="21" t="s">
        <v>101</v>
      </c>
      <c r="B700" s="16"/>
      <c r="C700" s="19"/>
      <c r="D700" s="60">
        <f t="shared" ref="D700:F701" si="316">D701</f>
        <v>0</v>
      </c>
      <c r="E700" s="60">
        <f t="shared" si="316"/>
        <v>0</v>
      </c>
      <c r="F700" s="60">
        <f t="shared" si="316"/>
        <v>0</v>
      </c>
    </row>
    <row r="701" spans="1:6" s="32" customFormat="1" ht="27.6" hidden="1" customHeight="1" x14ac:dyDescent="0.25">
      <c r="A701" s="22"/>
      <c r="B701" s="127" t="s">
        <v>102</v>
      </c>
      <c r="C701" s="128"/>
      <c r="D701" s="64">
        <f t="shared" si="316"/>
        <v>0</v>
      </c>
      <c r="E701" s="64">
        <f t="shared" si="316"/>
        <v>0</v>
      </c>
      <c r="F701" s="64">
        <f t="shared" si="316"/>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7">D704</f>
        <v>1526000</v>
      </c>
      <c r="E703" s="60">
        <f t="shared" si="317"/>
        <v>1526000</v>
      </c>
      <c r="F703" s="60">
        <f t="shared" si="317"/>
        <v>0</v>
      </c>
    </row>
    <row r="704" spans="1:6" s="9" customFormat="1" ht="16.149999999999999" customHeight="1" x14ac:dyDescent="0.2">
      <c r="A704" s="19"/>
      <c r="B704" s="15" t="s">
        <v>38</v>
      </c>
      <c r="C704" s="15"/>
      <c r="D704" s="61">
        <v>1526000</v>
      </c>
      <c r="E704" s="61">
        <v>1526000</v>
      </c>
      <c r="F704" s="62">
        <f>E704-D704</f>
        <v>0</v>
      </c>
    </row>
    <row r="710" spans="1:9" x14ac:dyDescent="0.2">
      <c r="A710" s="103" t="s">
        <v>178</v>
      </c>
      <c r="B710" s="103"/>
      <c r="C710" s="103"/>
      <c r="D710" s="103"/>
      <c r="E710" s="103"/>
      <c r="F710" s="103"/>
    </row>
    <row r="711" spans="1:9" s="101" customFormat="1" x14ac:dyDescent="0.2">
      <c r="A711" s="103" t="s">
        <v>197</v>
      </c>
      <c r="B711" s="103"/>
      <c r="C711" s="103"/>
      <c r="D711" s="103"/>
      <c r="E711" s="103"/>
      <c r="F711" s="103"/>
      <c r="G711" s="102"/>
      <c r="H711" s="100"/>
      <c r="I711" s="100"/>
    </row>
    <row r="712" spans="1:9" s="101" customFormat="1" x14ac:dyDescent="0.2">
      <c r="A712" s="168" t="s">
        <v>168</v>
      </c>
      <c r="B712" s="168"/>
      <c r="C712" s="168"/>
      <c r="D712" s="168"/>
      <c r="E712" s="168"/>
      <c r="F712" s="103"/>
      <c r="G712" s="102"/>
      <c r="H712" s="100"/>
      <c r="I712" s="100"/>
    </row>
    <row r="714" spans="1:9" x14ac:dyDescent="0.2">
      <c r="C714" s="2" t="s">
        <v>201</v>
      </c>
      <c r="D714" s="57" t="s">
        <v>202</v>
      </c>
    </row>
  </sheetData>
  <mergeCells count="256">
    <mergeCell ref="A712:E712"/>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B500:C500"/>
    <mergeCell ref="B503:C503"/>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32:C32"/>
    <mergeCell ref="B33:C33"/>
    <mergeCell ref="B42:C42"/>
    <mergeCell ref="A45:C45"/>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B656:C656"/>
    <mergeCell ref="B659:C659"/>
    <mergeCell ref="B660:C660"/>
    <mergeCell ref="B661:C661"/>
    <mergeCell ref="B629:C629"/>
    <mergeCell ref="B633:C633"/>
    <mergeCell ref="B636:C636"/>
    <mergeCell ref="A641:C641"/>
    <mergeCell ref="A642:C642"/>
    <mergeCell ref="A640:F640"/>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2"/>
  <sheetViews>
    <sheetView zoomScale="136" zoomScaleNormal="136" zoomScaleSheetLayoutView="100" workbookViewId="0">
      <selection activeCell="E17" sqref="E17"/>
    </sheetView>
  </sheetViews>
  <sheetFormatPr defaultRowHeight="12.75" x14ac:dyDescent="0.2"/>
  <cols>
    <col min="1" max="1" width="4.5703125" style="53" customWidth="1"/>
    <col min="2" max="2" width="58.85546875" style="52" customWidth="1"/>
    <col min="3" max="3" width="18.570312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181</v>
      </c>
      <c r="C1" s="70"/>
      <c r="D1" s="106"/>
      <c r="E1" s="106" t="s">
        <v>174</v>
      </c>
    </row>
    <row r="2" spans="1:5" ht="15.75" customHeight="1" x14ac:dyDescent="0.2">
      <c r="B2" s="71" t="s">
        <v>183</v>
      </c>
      <c r="C2" s="70"/>
      <c r="D2" s="70"/>
      <c r="E2" s="70"/>
    </row>
    <row r="3" spans="1:5" ht="15.75" customHeight="1" x14ac:dyDescent="0.2">
      <c r="B3" s="71" t="s">
        <v>182</v>
      </c>
      <c r="C3" s="70"/>
      <c r="D3" s="70"/>
      <c r="E3" s="70"/>
    </row>
    <row r="4" spans="1:5" ht="17.25" customHeight="1" x14ac:dyDescent="0.2">
      <c r="B4" s="70" t="s">
        <v>124</v>
      </c>
      <c r="C4" s="70"/>
      <c r="D4" s="70"/>
      <c r="E4" s="70"/>
    </row>
    <row r="5" spans="1:5" ht="18" x14ac:dyDescent="0.25">
      <c r="A5" s="184" t="s">
        <v>125</v>
      </c>
      <c r="B5" s="184"/>
      <c r="C5" s="184"/>
      <c r="D5" s="184"/>
    </row>
    <row r="6" spans="1:5" ht="18" x14ac:dyDescent="0.2">
      <c r="A6" s="185" t="s">
        <v>184</v>
      </c>
      <c r="B6" s="185"/>
      <c r="C6" s="185"/>
      <c r="D6" s="185"/>
    </row>
    <row r="7" spans="1:5" ht="15.75" x14ac:dyDescent="0.2">
      <c r="A7" s="6" t="s">
        <v>1</v>
      </c>
      <c r="B7" s="72"/>
      <c r="C7" s="72"/>
      <c r="D7" s="118"/>
      <c r="E7" s="118" t="s">
        <v>126</v>
      </c>
    </row>
    <row r="8" spans="1:5" ht="53.25" customHeight="1" x14ac:dyDescent="0.2">
      <c r="A8" s="186" t="s">
        <v>3</v>
      </c>
      <c r="B8" s="187"/>
      <c r="C8" s="122" t="s">
        <v>198</v>
      </c>
      <c r="D8" s="122" t="s">
        <v>199</v>
      </c>
      <c r="E8" s="68" t="s">
        <v>195</v>
      </c>
    </row>
    <row r="9" spans="1:5" ht="15.75" x14ac:dyDescent="0.2">
      <c r="A9" s="126" t="s">
        <v>135</v>
      </c>
      <c r="B9" s="126"/>
      <c r="C9" s="119">
        <f>C13+C29+C59</f>
        <v>53921076</v>
      </c>
      <c r="D9" s="119">
        <f>D13+D29+D59</f>
        <v>52995976</v>
      </c>
      <c r="E9" s="119">
        <f>E13+E29+E59</f>
        <v>-925100</v>
      </c>
    </row>
    <row r="10" spans="1:5" ht="15.75" x14ac:dyDescent="0.2">
      <c r="A10" s="192" t="s">
        <v>171</v>
      </c>
      <c r="B10" s="193"/>
      <c r="C10" s="119">
        <f>C15+C22+C31+C38+C45+C60</f>
        <v>52186076</v>
      </c>
      <c r="D10" s="119">
        <f>D15+D22+D31+D38+D45+D60</f>
        <v>51320976</v>
      </c>
      <c r="E10" s="119">
        <f>E15+E22+E31+E38+E45+E60</f>
        <v>-865100</v>
      </c>
    </row>
    <row r="11" spans="1:5" ht="15.75" x14ac:dyDescent="0.2">
      <c r="A11" s="192" t="s">
        <v>172</v>
      </c>
      <c r="B11" s="193"/>
      <c r="C11" s="119">
        <f>C19+C27+C35+C43+C50+C65</f>
        <v>1735000</v>
      </c>
      <c r="D11" s="119">
        <f>D19+D27+D35+D43+D50+D65</f>
        <v>1675000</v>
      </c>
      <c r="E11" s="119">
        <f>E19+E27+E35+E43+E50+E65</f>
        <v>-60000</v>
      </c>
    </row>
    <row r="12" spans="1:5" ht="24" customHeight="1" x14ac:dyDescent="0.2">
      <c r="A12" s="173" t="s">
        <v>121</v>
      </c>
      <c r="B12" s="174"/>
      <c r="C12" s="174"/>
      <c r="D12" s="174"/>
      <c r="E12" s="174"/>
    </row>
    <row r="13" spans="1:5" ht="18" x14ac:dyDescent="0.2">
      <c r="A13" s="194" t="s">
        <v>136</v>
      </c>
      <c r="B13" s="194"/>
      <c r="C13" s="98">
        <f>C14+C21</f>
        <v>11146426</v>
      </c>
      <c r="D13" s="98">
        <f>D14+D21</f>
        <v>11221326</v>
      </c>
      <c r="E13" s="123">
        <f>E14+E21</f>
        <v>74900</v>
      </c>
    </row>
    <row r="14" spans="1:5" ht="32.25" customHeight="1" x14ac:dyDescent="0.2">
      <c r="A14" s="188" t="s">
        <v>189</v>
      </c>
      <c r="B14" s="189"/>
      <c r="C14" s="120">
        <f>C15+C19</f>
        <v>9459426</v>
      </c>
      <c r="D14" s="120">
        <f>D15+D19</f>
        <v>9534326</v>
      </c>
      <c r="E14" s="120">
        <f>E15+E19</f>
        <v>74900</v>
      </c>
    </row>
    <row r="15" spans="1:5" s="74" customFormat="1" ht="15.75" x14ac:dyDescent="0.25">
      <c r="A15" s="180" t="s">
        <v>137</v>
      </c>
      <c r="B15" s="181"/>
      <c r="C15" s="75">
        <f>C16+C17+C18</f>
        <v>9459426</v>
      </c>
      <c r="D15" s="75">
        <f t="shared" ref="D15:E15" si="0">D16+D17+D18</f>
        <v>9534326</v>
      </c>
      <c r="E15" s="75">
        <f t="shared" si="0"/>
        <v>74900</v>
      </c>
    </row>
    <row r="16" spans="1:5" s="78" customFormat="1" ht="18" customHeight="1" x14ac:dyDescent="0.2">
      <c r="A16" s="178" t="s">
        <v>138</v>
      </c>
      <c r="B16" s="178"/>
      <c r="C16" s="99">
        <v>1527719</v>
      </c>
      <c r="D16" s="99">
        <v>1537019</v>
      </c>
      <c r="E16" s="99">
        <f>D16-C16</f>
        <v>9300</v>
      </c>
    </row>
    <row r="17" spans="1:5" s="78" customFormat="1" ht="15" x14ac:dyDescent="0.2">
      <c r="A17" s="179" t="s">
        <v>139</v>
      </c>
      <c r="B17" s="179"/>
      <c r="C17" s="99">
        <v>7931707</v>
      </c>
      <c r="D17" s="99">
        <v>7997307</v>
      </c>
      <c r="E17" s="99">
        <f>D17-C17</f>
        <v>65600</v>
      </c>
    </row>
    <row r="18" spans="1:5" s="78" customFormat="1" ht="15" x14ac:dyDescent="0.2">
      <c r="A18" s="178" t="s">
        <v>140</v>
      </c>
      <c r="B18" s="178"/>
      <c r="C18" s="99"/>
      <c r="D18" s="99"/>
      <c r="E18" s="99"/>
    </row>
    <row r="19" spans="1:5" s="83" customFormat="1" ht="15.75" x14ac:dyDescent="0.25">
      <c r="A19" s="177" t="s">
        <v>141</v>
      </c>
      <c r="B19" s="177"/>
      <c r="C19" s="75">
        <f>C20</f>
        <v>0</v>
      </c>
      <c r="D19" s="75">
        <f t="shared" ref="D19:E19" si="1">D20</f>
        <v>0</v>
      </c>
      <c r="E19" s="75">
        <f t="shared" si="1"/>
        <v>0</v>
      </c>
    </row>
    <row r="20" spans="1:5" s="74" customFormat="1" ht="15.6" customHeight="1" x14ac:dyDescent="0.25">
      <c r="A20" s="76" t="s">
        <v>142</v>
      </c>
      <c r="B20" s="84"/>
      <c r="C20" s="99"/>
      <c r="D20" s="99"/>
      <c r="E20" s="99"/>
    </row>
    <row r="21" spans="1:5" s="74" customFormat="1" ht="35.25" customHeight="1" x14ac:dyDescent="0.25">
      <c r="A21" s="162" t="s">
        <v>190</v>
      </c>
      <c r="B21" s="164"/>
      <c r="C21" s="120">
        <f>C22+C27</f>
        <v>1687000</v>
      </c>
      <c r="D21" s="120">
        <f>D22+D27</f>
        <v>1687000</v>
      </c>
      <c r="E21" s="120">
        <f>E22+E27</f>
        <v>0</v>
      </c>
    </row>
    <row r="22" spans="1:5" s="74" customFormat="1" ht="17.25" customHeight="1" x14ac:dyDescent="0.25">
      <c r="A22" s="180" t="s">
        <v>137</v>
      </c>
      <c r="B22" s="181"/>
      <c r="C22" s="75">
        <f>C23+C24+C26</f>
        <v>1687000</v>
      </c>
      <c r="D22" s="75">
        <f t="shared" ref="D22:E22" si="2">D23+D24</f>
        <v>1687000</v>
      </c>
      <c r="E22" s="75">
        <f t="shared" si="2"/>
        <v>0</v>
      </c>
    </row>
    <row r="23" spans="1:5" s="74" customFormat="1" ht="17.25" customHeight="1" x14ac:dyDescent="0.25">
      <c r="A23" s="178" t="s">
        <v>144</v>
      </c>
      <c r="B23" s="178"/>
      <c r="C23" s="99">
        <v>1456000</v>
      </c>
      <c r="D23" s="99">
        <v>1456000</v>
      </c>
      <c r="E23" s="99">
        <f>D23-C23</f>
        <v>0</v>
      </c>
    </row>
    <row r="24" spans="1:5" s="74" customFormat="1" ht="17.25" customHeight="1" x14ac:dyDescent="0.25">
      <c r="A24" s="179" t="s">
        <v>139</v>
      </c>
      <c r="B24" s="179"/>
      <c r="C24" s="99">
        <v>231000</v>
      </c>
      <c r="D24" s="99">
        <v>231000</v>
      </c>
      <c r="E24" s="99">
        <f>D24-C24</f>
        <v>0</v>
      </c>
    </row>
    <row r="25" spans="1:5" s="74" customFormat="1" ht="17.25" hidden="1" customHeight="1" x14ac:dyDescent="0.25">
      <c r="A25" s="178" t="s">
        <v>127</v>
      </c>
      <c r="B25" s="178"/>
      <c r="C25" s="92"/>
      <c r="D25" s="77"/>
      <c r="E25" s="77"/>
    </row>
    <row r="26" spans="1:5" s="74" customFormat="1" ht="17.25" hidden="1" customHeight="1" x14ac:dyDescent="0.25">
      <c r="A26" s="179" t="s">
        <v>173</v>
      </c>
      <c r="B26" s="179"/>
      <c r="C26" s="99"/>
      <c r="D26" s="99"/>
      <c r="E26" s="99"/>
    </row>
    <row r="27" spans="1:5" s="74" customFormat="1" ht="17.25" customHeight="1" x14ac:dyDescent="0.25">
      <c r="A27" s="177" t="s">
        <v>141</v>
      </c>
      <c r="B27" s="177"/>
      <c r="C27" s="75">
        <v>0</v>
      </c>
      <c r="D27" s="75">
        <v>0</v>
      </c>
      <c r="E27" s="75">
        <v>0</v>
      </c>
    </row>
    <row r="28" spans="1:5" s="74" customFormat="1" ht="26.25" customHeight="1" x14ac:dyDescent="0.25">
      <c r="A28" s="175" t="s">
        <v>122</v>
      </c>
      <c r="B28" s="176"/>
      <c r="C28" s="176"/>
      <c r="D28" s="176"/>
      <c r="E28" s="176"/>
    </row>
    <row r="29" spans="1:5" s="74" customFormat="1" ht="22.5" customHeight="1" x14ac:dyDescent="0.25">
      <c r="A29" s="190" t="s">
        <v>136</v>
      </c>
      <c r="B29" s="191"/>
      <c r="C29" s="98">
        <f>C30+C44+C37</f>
        <v>30356650</v>
      </c>
      <c r="D29" s="98">
        <f>D30+D44+D37</f>
        <v>29356650</v>
      </c>
      <c r="E29" s="123">
        <f>E30+E44+E37</f>
        <v>-1000000</v>
      </c>
    </row>
    <row r="30" spans="1:5" s="74" customFormat="1" ht="36" customHeight="1" x14ac:dyDescent="0.25">
      <c r="A30" s="188" t="s">
        <v>145</v>
      </c>
      <c r="B30" s="189"/>
      <c r="C30" s="120">
        <f>C31+C35</f>
        <v>18414650</v>
      </c>
      <c r="D30" s="120">
        <f t="shared" ref="D30:E30" si="3">D31+D35</f>
        <v>16414650</v>
      </c>
      <c r="E30" s="120">
        <f t="shared" si="3"/>
        <v>-2000000</v>
      </c>
    </row>
    <row r="31" spans="1:5" s="74" customFormat="1" ht="16.5" customHeight="1" x14ac:dyDescent="0.25">
      <c r="A31" s="180" t="s">
        <v>137</v>
      </c>
      <c r="B31" s="181"/>
      <c r="C31" s="75">
        <f t="shared" ref="C31" si="4">C32+C33+C34</f>
        <v>18265650</v>
      </c>
      <c r="D31" s="75">
        <f>D32+D33+D34</f>
        <v>16265650</v>
      </c>
      <c r="E31" s="75">
        <f>E32+E33+E34</f>
        <v>-2000000</v>
      </c>
    </row>
    <row r="32" spans="1:5" s="74" customFormat="1" ht="15" x14ac:dyDescent="0.25">
      <c r="A32" s="178" t="s">
        <v>144</v>
      </c>
      <c r="B32" s="178"/>
      <c r="C32" s="99">
        <v>15036000</v>
      </c>
      <c r="D32" s="99">
        <v>13036000</v>
      </c>
      <c r="E32" s="99">
        <f>D32-C32</f>
        <v>-2000000</v>
      </c>
    </row>
    <row r="33" spans="1:5" s="74" customFormat="1" ht="15" x14ac:dyDescent="0.25">
      <c r="A33" s="179" t="s">
        <v>139</v>
      </c>
      <c r="B33" s="179"/>
      <c r="C33" s="99">
        <v>3131000</v>
      </c>
      <c r="D33" s="99">
        <v>3131000</v>
      </c>
      <c r="E33" s="99">
        <f t="shared" ref="E33:E34" si="5">D33-C33</f>
        <v>0</v>
      </c>
    </row>
    <row r="34" spans="1:5" s="74" customFormat="1" ht="15" customHeight="1" x14ac:dyDescent="0.25">
      <c r="A34" s="178" t="s">
        <v>140</v>
      </c>
      <c r="B34" s="178"/>
      <c r="C34" s="99">
        <v>98650</v>
      </c>
      <c r="D34" s="99">
        <v>98650</v>
      </c>
      <c r="E34" s="99">
        <f t="shared" si="5"/>
        <v>0</v>
      </c>
    </row>
    <row r="35" spans="1:5" s="74" customFormat="1" ht="15.75" x14ac:dyDescent="0.25">
      <c r="A35" s="177" t="s">
        <v>141</v>
      </c>
      <c r="B35" s="177"/>
      <c r="C35" s="75">
        <f>C36</f>
        <v>149000</v>
      </c>
      <c r="D35" s="75">
        <f t="shared" ref="D35:E35" si="6">D36</f>
        <v>149000</v>
      </c>
      <c r="E35" s="75">
        <f t="shared" si="6"/>
        <v>0</v>
      </c>
    </row>
    <row r="36" spans="1:5" s="74" customFormat="1" ht="17.25" customHeight="1" x14ac:dyDescent="0.25">
      <c r="A36" s="76" t="s">
        <v>142</v>
      </c>
      <c r="B36" s="84"/>
      <c r="C36" s="99">
        <v>149000</v>
      </c>
      <c r="D36" s="99">
        <v>149000</v>
      </c>
      <c r="E36" s="99">
        <f>D36-C36</f>
        <v>0</v>
      </c>
    </row>
    <row r="37" spans="1:5" s="74" customFormat="1" ht="17.25" customHeight="1" x14ac:dyDescent="0.25">
      <c r="A37" s="182" t="s">
        <v>146</v>
      </c>
      <c r="B37" s="183"/>
      <c r="C37" s="120">
        <f>C38+C43</f>
        <v>5335000</v>
      </c>
      <c r="D37" s="120">
        <f>D38+D43</f>
        <v>6335000</v>
      </c>
      <c r="E37" s="120">
        <f>E38+E43</f>
        <v>1000000</v>
      </c>
    </row>
    <row r="38" spans="1:5" s="74" customFormat="1" ht="17.25" customHeight="1" x14ac:dyDescent="0.25">
      <c r="A38" s="180" t="s">
        <v>137</v>
      </c>
      <c r="B38" s="181"/>
      <c r="C38" s="75">
        <f>C39+C40+C42</f>
        <v>5335000</v>
      </c>
      <c r="D38" s="75">
        <f t="shared" ref="D38:E38" si="7">D39+D40</f>
        <v>6335000</v>
      </c>
      <c r="E38" s="75">
        <f t="shared" si="7"/>
        <v>1000000</v>
      </c>
    </row>
    <row r="39" spans="1:5" s="74" customFormat="1" ht="17.25" customHeight="1" x14ac:dyDescent="0.25">
      <c r="A39" s="178" t="s">
        <v>144</v>
      </c>
      <c r="B39" s="178"/>
      <c r="C39" s="99">
        <v>500000</v>
      </c>
      <c r="D39" s="99">
        <v>500000</v>
      </c>
      <c r="E39" s="99">
        <f>D39-C39</f>
        <v>0</v>
      </c>
    </row>
    <row r="40" spans="1:5" s="74" customFormat="1" ht="17.25" customHeight="1" x14ac:dyDescent="0.25">
      <c r="A40" s="179" t="s">
        <v>139</v>
      </c>
      <c r="B40" s="179"/>
      <c r="C40" s="99">
        <v>4835000</v>
      </c>
      <c r="D40" s="99">
        <v>5835000</v>
      </c>
      <c r="E40" s="99">
        <f>D40-C40</f>
        <v>1000000</v>
      </c>
    </row>
    <row r="41" spans="1:5" s="74" customFormat="1" ht="17.25" hidden="1" customHeight="1" x14ac:dyDescent="0.25">
      <c r="A41" s="178" t="s">
        <v>127</v>
      </c>
      <c r="B41" s="178"/>
      <c r="C41" s="92"/>
      <c r="D41" s="77"/>
      <c r="E41" s="77"/>
    </row>
    <row r="42" spans="1:5" s="74" customFormat="1" ht="17.25" hidden="1" customHeight="1" x14ac:dyDescent="0.25">
      <c r="A42" s="179" t="s">
        <v>173</v>
      </c>
      <c r="B42" s="179"/>
      <c r="C42" s="99"/>
      <c r="D42" s="99"/>
      <c r="E42" s="99"/>
    </row>
    <row r="43" spans="1:5" s="74" customFormat="1" ht="17.25" customHeight="1" x14ac:dyDescent="0.25">
      <c r="A43" s="177" t="s">
        <v>141</v>
      </c>
      <c r="B43" s="177"/>
      <c r="C43" s="75">
        <v>0</v>
      </c>
      <c r="D43" s="75">
        <v>0</v>
      </c>
      <c r="E43" s="75">
        <v>0</v>
      </c>
    </row>
    <row r="44" spans="1:5" s="74" customFormat="1" ht="33.75" customHeight="1" x14ac:dyDescent="0.25">
      <c r="A44" s="182" t="s">
        <v>177</v>
      </c>
      <c r="B44" s="183"/>
      <c r="C44" s="120">
        <f>C45+C50</f>
        <v>6607000</v>
      </c>
      <c r="D44" s="120">
        <f>D45+D50</f>
        <v>6607000</v>
      </c>
      <c r="E44" s="120">
        <f>E45+E50</f>
        <v>0</v>
      </c>
    </row>
    <row r="45" spans="1:5" s="74" customFormat="1" ht="22.5" customHeight="1" x14ac:dyDescent="0.25">
      <c r="A45" s="180" t="s">
        <v>137</v>
      </c>
      <c r="B45" s="181"/>
      <c r="C45" s="75">
        <f>C46+C47+C49</f>
        <v>6547000</v>
      </c>
      <c r="D45" s="75">
        <f t="shared" ref="D45:E45" si="8">D46+D47</f>
        <v>6607000</v>
      </c>
      <c r="E45" s="75">
        <f t="shared" si="8"/>
        <v>60000</v>
      </c>
    </row>
    <row r="46" spans="1:5" s="74" customFormat="1" ht="15" x14ac:dyDescent="0.25">
      <c r="A46" s="178" t="s">
        <v>144</v>
      </c>
      <c r="B46" s="178"/>
      <c r="C46" s="99">
        <v>597000</v>
      </c>
      <c r="D46" s="99">
        <f>597000+60000</f>
        <v>657000</v>
      </c>
      <c r="E46" s="99">
        <f>D46-C46</f>
        <v>60000</v>
      </c>
    </row>
    <row r="47" spans="1:5" s="74" customFormat="1" ht="15" x14ac:dyDescent="0.25">
      <c r="A47" s="179" t="s">
        <v>139</v>
      </c>
      <c r="B47" s="179"/>
      <c r="C47" s="99">
        <v>5950000</v>
      </c>
      <c r="D47" s="99">
        <f>5890000+60000</f>
        <v>5950000</v>
      </c>
      <c r="E47" s="99">
        <f>D47-C47</f>
        <v>0</v>
      </c>
    </row>
    <row r="48" spans="1:5" s="74" customFormat="1" ht="29.25" hidden="1" customHeight="1" x14ac:dyDescent="0.25">
      <c r="A48" s="178" t="s">
        <v>127</v>
      </c>
      <c r="B48" s="178"/>
      <c r="C48" s="92"/>
      <c r="D48" s="77"/>
      <c r="E48" s="77"/>
    </row>
    <row r="49" spans="1:5" s="78" customFormat="1" ht="27.75" hidden="1" customHeight="1" x14ac:dyDescent="0.2">
      <c r="A49" s="179" t="s">
        <v>173</v>
      </c>
      <c r="B49" s="179"/>
      <c r="C49" s="99"/>
      <c r="D49" s="99"/>
      <c r="E49" s="99"/>
    </row>
    <row r="50" spans="1:5" s="74" customFormat="1" ht="15.75" x14ac:dyDescent="0.25">
      <c r="A50" s="177" t="s">
        <v>141</v>
      </c>
      <c r="B50" s="177"/>
      <c r="C50" s="75">
        <f>C51</f>
        <v>60000</v>
      </c>
      <c r="D50" s="75">
        <f t="shared" ref="D50:E50" si="9">D51</f>
        <v>0</v>
      </c>
      <c r="E50" s="75">
        <f t="shared" si="9"/>
        <v>-60000</v>
      </c>
    </row>
    <row r="51" spans="1:5" s="74" customFormat="1" ht="15.6" customHeight="1" x14ac:dyDescent="0.25">
      <c r="A51" s="76" t="s">
        <v>192</v>
      </c>
      <c r="B51" s="84"/>
      <c r="C51" s="99">
        <v>60000</v>
      </c>
      <c r="D51" s="104">
        <v>0</v>
      </c>
      <c r="E51" s="104">
        <f>D51-C51</f>
        <v>-60000</v>
      </c>
    </row>
    <row r="52" spans="1:5" s="74" customFormat="1" ht="15.6" hidden="1" customHeight="1" x14ac:dyDescent="0.25">
      <c r="A52" s="80" t="s">
        <v>128</v>
      </c>
      <c r="B52" s="81"/>
      <c r="C52" s="92">
        <f>C53</f>
        <v>0</v>
      </c>
      <c r="D52" s="85"/>
      <c r="E52" s="85"/>
    </row>
    <row r="53" spans="1:5" s="74" customFormat="1" ht="15.6" hidden="1" customHeight="1" x14ac:dyDescent="0.25">
      <c r="A53" s="80" t="s">
        <v>129</v>
      </c>
      <c r="B53" s="81"/>
      <c r="C53" s="92">
        <f>C54+C55+C56+C57</f>
        <v>0</v>
      </c>
      <c r="D53" s="117">
        <f>D54+D55+D56+D57</f>
        <v>60000</v>
      </c>
      <c r="E53" s="117">
        <f>E54+E55+E56+E57</f>
        <v>60000</v>
      </c>
    </row>
    <row r="54" spans="1:5" s="74" customFormat="1" ht="15.6" hidden="1" customHeight="1" x14ac:dyDescent="0.25">
      <c r="A54" s="80"/>
      <c r="B54" s="81" t="s">
        <v>130</v>
      </c>
      <c r="C54" s="93"/>
      <c r="D54" s="86"/>
      <c r="E54" s="86"/>
    </row>
    <row r="55" spans="1:5" s="74" customFormat="1" ht="15.6" hidden="1" customHeight="1" x14ac:dyDescent="0.25">
      <c r="A55" s="87"/>
      <c r="B55" s="82" t="s">
        <v>131</v>
      </c>
      <c r="C55" s="93"/>
      <c r="D55" s="99">
        <v>60000</v>
      </c>
      <c r="E55" s="99">
        <v>60000</v>
      </c>
    </row>
    <row r="56" spans="1:5" s="74" customFormat="1" ht="15.6" hidden="1" customHeight="1" x14ac:dyDescent="0.25">
      <c r="A56" s="80"/>
      <c r="B56" s="79" t="s">
        <v>132</v>
      </c>
      <c r="C56" s="93">
        <v>0</v>
      </c>
      <c r="D56" s="86"/>
      <c r="E56" s="86"/>
    </row>
    <row r="57" spans="1:5" s="74" customFormat="1" ht="15" hidden="1" customHeight="1" x14ac:dyDescent="0.25">
      <c r="A57" s="80"/>
      <c r="B57" s="79" t="s">
        <v>133</v>
      </c>
      <c r="C57" s="93">
        <v>0</v>
      </c>
      <c r="D57" s="86"/>
      <c r="E57" s="86"/>
    </row>
    <row r="58" spans="1:5" ht="26.25" customHeight="1" x14ac:dyDescent="0.2">
      <c r="A58" s="175" t="s">
        <v>123</v>
      </c>
      <c r="B58" s="176"/>
      <c r="C58" s="176"/>
      <c r="D58" s="176"/>
      <c r="E58" s="176"/>
    </row>
    <row r="59" spans="1:5" s="74" customFormat="1" ht="15.75" x14ac:dyDescent="0.25">
      <c r="A59" s="195" t="s">
        <v>143</v>
      </c>
      <c r="B59" s="196"/>
      <c r="C59" s="73">
        <f>C60+C65</f>
        <v>12418000</v>
      </c>
      <c r="D59" s="73">
        <f>D60+D65</f>
        <v>12418000</v>
      </c>
      <c r="E59" s="73">
        <f>E60+E65</f>
        <v>0</v>
      </c>
    </row>
    <row r="60" spans="1:5" s="74" customFormat="1" ht="15.75" x14ac:dyDescent="0.25">
      <c r="A60" s="180" t="s">
        <v>147</v>
      </c>
      <c r="B60" s="181"/>
      <c r="C60" s="75">
        <f>C61+C62+C63+C64</f>
        <v>10892000</v>
      </c>
      <c r="D60" s="75">
        <f t="shared" ref="D60:E60" si="10">D61+D62+D63+D64</f>
        <v>10892000</v>
      </c>
      <c r="E60" s="75">
        <f t="shared" si="10"/>
        <v>0</v>
      </c>
    </row>
    <row r="61" spans="1:5" s="78" customFormat="1" ht="15" x14ac:dyDescent="0.2">
      <c r="A61" s="178" t="s">
        <v>148</v>
      </c>
      <c r="B61" s="178"/>
      <c r="C61" s="104">
        <v>6501000</v>
      </c>
      <c r="D61" s="104">
        <v>6501000</v>
      </c>
      <c r="E61" s="104">
        <f>D61-C61</f>
        <v>0</v>
      </c>
    </row>
    <row r="62" spans="1:5" s="78" customFormat="1" ht="15" x14ac:dyDescent="0.2">
      <c r="A62" s="179" t="s">
        <v>139</v>
      </c>
      <c r="B62" s="179"/>
      <c r="C62" s="104">
        <v>4256000</v>
      </c>
      <c r="D62" s="104">
        <v>4256000</v>
      </c>
      <c r="E62" s="104">
        <f t="shared" ref="E62:E63" si="11">D62-C62</f>
        <v>0</v>
      </c>
    </row>
    <row r="63" spans="1:5" s="78" customFormat="1" ht="15" customHeight="1" x14ac:dyDescent="0.2">
      <c r="A63" s="178" t="s">
        <v>140</v>
      </c>
      <c r="B63" s="178"/>
      <c r="C63" s="99">
        <v>135000</v>
      </c>
      <c r="D63" s="99">
        <v>135000</v>
      </c>
      <c r="E63" s="104">
        <f t="shared" si="11"/>
        <v>0</v>
      </c>
    </row>
    <row r="64" spans="1:5" s="78" customFormat="1" ht="25.5" hidden="1" customHeight="1" x14ac:dyDescent="0.2">
      <c r="A64" s="179" t="s">
        <v>173</v>
      </c>
      <c r="B64" s="179"/>
      <c r="C64" s="99"/>
      <c r="D64" s="99"/>
      <c r="E64" s="99"/>
    </row>
    <row r="65" spans="1:11" s="83" customFormat="1" ht="15.75" x14ac:dyDescent="0.25">
      <c r="A65" s="177" t="s">
        <v>141</v>
      </c>
      <c r="B65" s="177"/>
      <c r="C65" s="75">
        <f>C66</f>
        <v>1526000</v>
      </c>
      <c r="D65" s="75">
        <f t="shared" ref="D65:E65" si="12">D66</f>
        <v>1526000</v>
      </c>
      <c r="E65" s="75">
        <f t="shared" si="12"/>
        <v>0</v>
      </c>
    </row>
    <row r="66" spans="1:11" s="74" customFormat="1" ht="15" x14ac:dyDescent="0.25">
      <c r="A66" s="76" t="s">
        <v>142</v>
      </c>
      <c r="B66" s="84"/>
      <c r="C66" s="99">
        <v>1526000</v>
      </c>
      <c r="D66" s="104">
        <v>1526000</v>
      </c>
      <c r="E66" s="104">
        <f>D66-C66</f>
        <v>0</v>
      </c>
    </row>
    <row r="67" spans="1:11" s="74" customFormat="1" ht="15" x14ac:dyDescent="0.25">
      <c r="A67" s="94"/>
      <c r="B67" s="95"/>
      <c r="C67" s="97"/>
      <c r="D67" s="96"/>
      <c r="E67" s="96"/>
    </row>
    <row r="68" spans="1:11" x14ac:dyDescent="0.2">
      <c r="A68" s="88"/>
      <c r="B68" s="88"/>
      <c r="C68" s="89"/>
      <c r="D68" s="89"/>
      <c r="E68" s="89"/>
    </row>
    <row r="69" spans="1:11" x14ac:dyDescent="0.2">
      <c r="A69" s="168"/>
      <c r="B69" s="168"/>
      <c r="C69" s="90"/>
      <c r="D69" s="90"/>
      <c r="E69" s="90"/>
    </row>
    <row r="70" spans="1:11" x14ac:dyDescent="0.2">
      <c r="A70" s="103" t="s">
        <v>178</v>
      </c>
      <c r="B70" s="103"/>
      <c r="C70" s="103"/>
      <c r="D70" s="103"/>
      <c r="E70" s="103"/>
      <c r="F70" s="103"/>
      <c r="G70" s="103"/>
      <c r="H70" s="103"/>
      <c r="I70" s="52"/>
      <c r="J70" s="52"/>
      <c r="K70" s="52"/>
    </row>
    <row r="71" spans="1:11" x14ac:dyDescent="0.2">
      <c r="A71" s="103" t="s">
        <v>179</v>
      </c>
      <c r="B71" s="103"/>
      <c r="C71" s="103"/>
      <c r="D71" s="103"/>
      <c r="E71" s="103"/>
      <c r="F71" s="103"/>
      <c r="G71" s="103"/>
      <c r="H71" s="103"/>
      <c r="I71" s="52"/>
      <c r="J71" s="52"/>
      <c r="K71" s="52"/>
    </row>
    <row r="72" spans="1:11" x14ac:dyDescent="0.2">
      <c r="A72" s="168" t="s">
        <v>168</v>
      </c>
      <c r="B72" s="168"/>
      <c r="C72" s="168"/>
      <c r="D72" s="168"/>
      <c r="E72" s="168"/>
      <c r="F72" s="103"/>
      <c r="G72" s="103"/>
      <c r="H72" s="103"/>
      <c r="I72" s="52"/>
      <c r="J72" s="52"/>
      <c r="K72" s="52"/>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2022-10-31T13:27:10Z</dcterms:modified>
</cp:coreProperties>
</file>