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895A5624-6FEB-46B4-BB23-847CC4C7A9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6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3" i="1" l="1"/>
  <c r="K272" i="1" s="1"/>
  <c r="L272" i="1"/>
  <c r="J272" i="1"/>
  <c r="I272" i="1"/>
  <c r="H272" i="1"/>
  <c r="G272" i="1"/>
  <c r="F272" i="1"/>
  <c r="K271" i="1"/>
  <c r="K270" i="1"/>
  <c r="F270" i="1" s="1"/>
  <c r="K269" i="1"/>
  <c r="K268" i="1"/>
  <c r="K267" i="1" s="1"/>
  <c r="K266" i="1" s="1"/>
  <c r="L267" i="1"/>
  <c r="J267" i="1"/>
  <c r="I267" i="1"/>
  <c r="I266" i="1" s="1"/>
  <c r="H267" i="1"/>
  <c r="H266" i="1" s="1"/>
  <c r="G267" i="1"/>
  <c r="G266" i="1" s="1"/>
  <c r="F267" i="1"/>
  <c r="F266" i="1" s="1"/>
  <c r="L266" i="1"/>
  <c r="J266" i="1"/>
  <c r="K265" i="1"/>
  <c r="K263" i="1"/>
  <c r="K262" i="1" s="1"/>
  <c r="L262" i="1"/>
  <c r="J262" i="1"/>
  <c r="I262" i="1"/>
  <c r="H262" i="1"/>
  <c r="G262" i="1"/>
  <c r="F262" i="1"/>
  <c r="K261" i="1"/>
  <c r="K260" i="1"/>
  <c r="K259" i="1"/>
  <c r="K258" i="1"/>
  <c r="L257" i="1"/>
  <c r="J257" i="1"/>
  <c r="I257" i="1"/>
  <c r="H257" i="1"/>
  <c r="G257" i="1"/>
  <c r="F257" i="1"/>
  <c r="D257" i="1"/>
  <c r="D256" i="1" s="1"/>
  <c r="D255" i="1" s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F210" i="1" s="1"/>
  <c r="K214" i="1"/>
  <c r="K213" i="1"/>
  <c r="K212" i="1"/>
  <c r="L211" i="1"/>
  <c r="J211" i="1"/>
  <c r="I211" i="1"/>
  <c r="I210" i="1" s="1"/>
  <c r="H211" i="1"/>
  <c r="G211" i="1"/>
  <c r="F211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J197" i="1"/>
  <c r="J196" i="1" s="1"/>
  <c r="I197" i="1"/>
  <c r="I196" i="1" s="1"/>
  <c r="H197" i="1"/>
  <c r="H196" i="1" s="1"/>
  <c r="G197" i="1"/>
  <c r="G196" i="1" s="1"/>
  <c r="F197" i="1"/>
  <c r="F196" i="1" s="1"/>
  <c r="L196" i="1"/>
  <c r="K195" i="1"/>
  <c r="K194" i="1"/>
  <c r="K193" i="1"/>
  <c r="K192" i="1"/>
  <c r="K191" i="1"/>
  <c r="K190" i="1"/>
  <c r="K189" i="1"/>
  <c r="K188" i="1"/>
  <c r="L187" i="1"/>
  <c r="L186" i="1" s="1"/>
  <c r="L185" i="1" s="1"/>
  <c r="K187" i="1"/>
  <c r="J187" i="1"/>
  <c r="J186" i="1" s="1"/>
  <c r="J185" i="1" s="1"/>
  <c r="I187" i="1"/>
  <c r="I186" i="1" s="1"/>
  <c r="I185" i="1" s="1"/>
  <c r="H187" i="1"/>
  <c r="H186" i="1" s="1"/>
  <c r="H185" i="1" s="1"/>
  <c r="G187" i="1"/>
  <c r="G186" i="1" s="1"/>
  <c r="G185" i="1" s="1"/>
  <c r="F187" i="1"/>
  <c r="F186" i="1" s="1"/>
  <c r="F185" i="1" s="1"/>
  <c r="K183" i="1"/>
  <c r="K182" i="1"/>
  <c r="K181" i="1" s="1"/>
  <c r="L181" i="1"/>
  <c r="J181" i="1"/>
  <c r="I181" i="1"/>
  <c r="H181" i="1"/>
  <c r="G181" i="1"/>
  <c r="F181" i="1"/>
  <c r="K180" i="1"/>
  <c r="K179" i="1"/>
  <c r="K178" i="1"/>
  <c r="L177" i="1"/>
  <c r="J177" i="1"/>
  <c r="I177" i="1"/>
  <c r="H177" i="1"/>
  <c r="G177" i="1"/>
  <c r="F177" i="1"/>
  <c r="K176" i="1"/>
  <c r="K175" i="1"/>
  <c r="K174" i="1"/>
  <c r="K173" i="1"/>
  <c r="L172" i="1"/>
  <c r="J172" i="1"/>
  <c r="I172" i="1"/>
  <c r="H172" i="1"/>
  <c r="G172" i="1"/>
  <c r="F172" i="1"/>
  <c r="L171" i="1"/>
  <c r="K170" i="1"/>
  <c r="K169" i="1"/>
  <c r="K168" i="1"/>
  <c r="L167" i="1"/>
  <c r="J167" i="1"/>
  <c r="I167" i="1"/>
  <c r="H167" i="1"/>
  <c r="G167" i="1"/>
  <c r="F167" i="1"/>
  <c r="K166" i="1"/>
  <c r="L164" i="1"/>
  <c r="L155" i="1" s="1"/>
  <c r="K164" i="1"/>
  <c r="J164" i="1"/>
  <c r="J155" i="1" s="1"/>
  <c r="I164" i="1"/>
  <c r="H164" i="1"/>
  <c r="H155" i="1" s="1"/>
  <c r="G164" i="1"/>
  <c r="G155" i="1" s="1"/>
  <c r="F164" i="1"/>
  <c r="F155" i="1" s="1"/>
  <c r="K163" i="1"/>
  <c r="K162" i="1"/>
  <c r="K161" i="1"/>
  <c r="K160" i="1"/>
  <c r="K159" i="1"/>
  <c r="K158" i="1"/>
  <c r="K157" i="1"/>
  <c r="K156" i="1"/>
  <c r="I155" i="1"/>
  <c r="K154" i="1"/>
  <c r="K153" i="1"/>
  <c r="K152" i="1"/>
  <c r="K151" i="1"/>
  <c r="K150" i="1"/>
  <c r="L149" i="1"/>
  <c r="L148" i="1" s="1"/>
  <c r="J149" i="1"/>
  <c r="J148" i="1" s="1"/>
  <c r="I149" i="1"/>
  <c r="I148" i="1" s="1"/>
  <c r="H149" i="1"/>
  <c r="H148" i="1" s="1"/>
  <c r="G149" i="1"/>
  <c r="G148" i="1" s="1"/>
  <c r="F149" i="1"/>
  <c r="F148" i="1" s="1"/>
  <c r="K147" i="1"/>
  <c r="K146" i="1"/>
  <c r="L145" i="1"/>
  <c r="L144" i="1" s="1"/>
  <c r="J145" i="1"/>
  <c r="J144" i="1" s="1"/>
  <c r="I145" i="1"/>
  <c r="I144" i="1" s="1"/>
  <c r="H145" i="1"/>
  <c r="H144" i="1" s="1"/>
  <c r="G145" i="1"/>
  <c r="G144" i="1" s="1"/>
  <c r="F145" i="1"/>
  <c r="F144" i="1" s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L130" i="1" s="1"/>
  <c r="J131" i="1"/>
  <c r="J130" i="1" s="1"/>
  <c r="I131" i="1"/>
  <c r="I130" i="1" s="1"/>
  <c r="H131" i="1"/>
  <c r="H130" i="1" s="1"/>
  <c r="G131" i="1"/>
  <c r="G130" i="1" s="1"/>
  <c r="F131" i="1"/>
  <c r="F130" i="1" s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L111" i="1"/>
  <c r="J111" i="1"/>
  <c r="I111" i="1"/>
  <c r="H111" i="1"/>
  <c r="G111" i="1"/>
  <c r="F111" i="1"/>
  <c r="K110" i="1"/>
  <c r="K109" i="1"/>
  <c r="L108" i="1"/>
  <c r="J108" i="1"/>
  <c r="J107" i="1" s="1"/>
  <c r="I108" i="1"/>
  <c r="H108" i="1"/>
  <c r="G108" i="1"/>
  <c r="F108" i="1"/>
  <c r="K106" i="1"/>
  <c r="K105" i="1"/>
  <c r="K104" i="1"/>
  <c r="K103" i="1"/>
  <c r="K102" i="1"/>
  <c r="K101" i="1"/>
  <c r="K100" i="1"/>
  <c r="K99" i="1"/>
  <c r="K98" i="1"/>
  <c r="L97" i="1"/>
  <c r="J97" i="1"/>
  <c r="I97" i="1"/>
  <c r="H97" i="1"/>
  <c r="G97" i="1"/>
  <c r="F97" i="1"/>
  <c r="K96" i="1"/>
  <c r="K95" i="1"/>
  <c r="K94" i="1"/>
  <c r="K93" i="1"/>
  <c r="K92" i="1"/>
  <c r="K91" i="1" s="1"/>
  <c r="L91" i="1"/>
  <c r="J91" i="1"/>
  <c r="I91" i="1"/>
  <c r="H91" i="1"/>
  <c r="G91" i="1"/>
  <c r="F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J74" i="1"/>
  <c r="I74" i="1"/>
  <c r="H74" i="1"/>
  <c r="G74" i="1"/>
  <c r="F74" i="1"/>
  <c r="L73" i="1"/>
  <c r="K73" i="1"/>
  <c r="J73" i="1"/>
  <c r="I73" i="1"/>
  <c r="H73" i="1"/>
  <c r="G73" i="1"/>
  <c r="F73" i="1"/>
  <c r="K72" i="1"/>
  <c r="F72" i="1"/>
  <c r="L71" i="1"/>
  <c r="K71" i="1"/>
  <c r="J71" i="1"/>
  <c r="I71" i="1"/>
  <c r="H71" i="1"/>
  <c r="G71" i="1"/>
  <c r="F71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K64" i="1"/>
  <c r="K63" i="1"/>
  <c r="L62" i="1"/>
  <c r="J62" i="1"/>
  <c r="I62" i="1"/>
  <c r="H62" i="1"/>
  <c r="G62" i="1"/>
  <c r="F62" i="1"/>
  <c r="K61" i="1"/>
  <c r="L60" i="1"/>
  <c r="L50" i="1" s="1"/>
  <c r="K60" i="1"/>
  <c r="J60" i="1"/>
  <c r="J50" i="1" s="1"/>
  <c r="I60" i="1"/>
  <c r="I50" i="1" s="1"/>
  <c r="H60" i="1"/>
  <c r="H50" i="1" s="1"/>
  <c r="G60" i="1"/>
  <c r="G50" i="1" s="1"/>
  <c r="F60" i="1"/>
  <c r="F50" i="1" s="1"/>
  <c r="K59" i="1"/>
  <c r="K58" i="1"/>
  <c r="K57" i="1"/>
  <c r="K56" i="1"/>
  <c r="K55" i="1"/>
  <c r="K54" i="1"/>
  <c r="K53" i="1"/>
  <c r="K52" i="1"/>
  <c r="K51" i="1"/>
  <c r="L48" i="1"/>
  <c r="L41" i="1" s="1"/>
  <c r="K48" i="1"/>
  <c r="J48" i="1"/>
  <c r="J41" i="1" s="1"/>
  <c r="I48" i="1"/>
  <c r="H48" i="1"/>
  <c r="H41" i="1" s="1"/>
  <c r="G48" i="1"/>
  <c r="G41" i="1" s="1"/>
  <c r="F48" i="1"/>
  <c r="F41" i="1" s="1"/>
  <c r="K47" i="1"/>
  <c r="K46" i="1"/>
  <c r="K45" i="1"/>
  <c r="I45" i="1"/>
  <c r="K44" i="1"/>
  <c r="I44" i="1"/>
  <c r="K43" i="1"/>
  <c r="I43" i="1"/>
  <c r="K42" i="1"/>
  <c r="I42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K38" i="1"/>
  <c r="K37" i="1"/>
  <c r="K36" i="1"/>
  <c r="K35" i="1"/>
  <c r="K34" i="1"/>
  <c r="K33" i="1"/>
  <c r="K32" i="1"/>
  <c r="L31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L18" i="1"/>
  <c r="K18" i="1"/>
  <c r="I18" i="1"/>
  <c r="L17" i="1"/>
  <c r="K17" i="1"/>
  <c r="L16" i="1"/>
  <c r="K16" i="1"/>
  <c r="L15" i="1"/>
  <c r="K15" i="1"/>
  <c r="L14" i="1"/>
  <c r="K14" i="1"/>
  <c r="J14" i="1"/>
  <c r="I14" i="1"/>
  <c r="H14" i="1"/>
  <c r="G14" i="1"/>
  <c r="F14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B5" i="1"/>
  <c r="L65" i="1" l="1"/>
  <c r="F171" i="1"/>
  <c r="F165" i="1" s="1"/>
  <c r="H171" i="1"/>
  <c r="L165" i="1"/>
  <c r="H210" i="1"/>
  <c r="L256" i="1"/>
  <c r="L255" i="1" s="1"/>
  <c r="J171" i="1"/>
  <c r="K231" i="1"/>
  <c r="H107" i="1"/>
  <c r="J210" i="1"/>
  <c r="K235" i="1"/>
  <c r="L70" i="1"/>
  <c r="K123" i="1"/>
  <c r="K219" i="1"/>
  <c r="K227" i="1"/>
  <c r="H256" i="1"/>
  <c r="H255" i="1" s="1"/>
  <c r="H184" i="1" s="1"/>
  <c r="K65" i="1"/>
  <c r="K111" i="1"/>
  <c r="J165" i="1"/>
  <c r="L210" i="1"/>
  <c r="G171" i="1"/>
  <c r="G165" i="1" s="1"/>
  <c r="K155" i="1"/>
  <c r="F256" i="1"/>
  <c r="F255" i="1" s="1"/>
  <c r="F184" i="1" s="1"/>
  <c r="G65" i="1"/>
  <c r="J256" i="1"/>
  <c r="J255" i="1" s="1"/>
  <c r="K97" i="1"/>
  <c r="K172" i="1"/>
  <c r="L107" i="1"/>
  <c r="I171" i="1"/>
  <c r="I165" i="1" s="1"/>
  <c r="I65" i="1"/>
  <c r="I49" i="1" s="1"/>
  <c r="F107" i="1"/>
  <c r="G210" i="1"/>
  <c r="H165" i="1"/>
  <c r="G107" i="1"/>
  <c r="K131" i="1"/>
  <c r="K130" i="1" s="1"/>
  <c r="K167" i="1"/>
  <c r="K211" i="1"/>
  <c r="K215" i="1"/>
  <c r="K251" i="1"/>
  <c r="K186" i="1"/>
  <c r="K185" i="1" s="1"/>
  <c r="K108" i="1"/>
  <c r="K116" i="1"/>
  <c r="K145" i="1"/>
  <c r="K144" i="1" s="1"/>
  <c r="K50" i="1"/>
  <c r="G70" i="1"/>
  <c r="I70" i="1"/>
  <c r="H70" i="1"/>
  <c r="F13" i="1"/>
  <c r="F12" i="1" s="1"/>
  <c r="H13" i="1"/>
  <c r="H12" i="1" s="1"/>
  <c r="I13" i="1"/>
  <c r="F65" i="1"/>
  <c r="H65" i="1"/>
  <c r="J65" i="1"/>
  <c r="I107" i="1"/>
  <c r="K149" i="1"/>
  <c r="K148" i="1" s="1"/>
  <c r="K243" i="1"/>
  <c r="K247" i="1"/>
  <c r="J13" i="1"/>
  <c r="J12" i="1" s="1"/>
  <c r="L13" i="1"/>
  <c r="L12" i="1" s="1"/>
  <c r="G13" i="1"/>
  <c r="G12" i="1" s="1"/>
  <c r="K13" i="1"/>
  <c r="K41" i="1"/>
  <c r="K62" i="1"/>
  <c r="F70" i="1"/>
  <c r="J70" i="1"/>
  <c r="J49" i="1" s="1"/>
  <c r="K70" i="1"/>
  <c r="K74" i="1"/>
  <c r="K177" i="1"/>
  <c r="K223" i="1"/>
  <c r="K239" i="1"/>
  <c r="K257" i="1"/>
  <c r="K256" i="1" s="1"/>
  <c r="K255" i="1" s="1"/>
  <c r="G256" i="1"/>
  <c r="G255" i="1" s="1"/>
  <c r="I256" i="1"/>
  <c r="I255" i="1" s="1"/>
  <c r="I184" i="1" s="1"/>
  <c r="I41" i="1"/>
  <c r="I12" i="1" s="1"/>
  <c r="K197" i="1"/>
  <c r="K196" i="1" s="1"/>
  <c r="G184" i="1" l="1"/>
  <c r="L184" i="1"/>
  <c r="J184" i="1"/>
  <c r="L49" i="1"/>
  <c r="L10" i="1" s="1"/>
  <c r="L9" i="1" s="1"/>
  <c r="L6" i="1" s="1"/>
  <c r="G49" i="1"/>
  <c r="G11" i="1" s="1"/>
  <c r="K171" i="1"/>
  <c r="K165" i="1" s="1"/>
  <c r="K210" i="1"/>
  <c r="K184" i="1" s="1"/>
  <c r="K49" i="1"/>
  <c r="H49" i="1"/>
  <c r="H11" i="1" s="1"/>
  <c r="K107" i="1"/>
  <c r="F49" i="1"/>
  <c r="F11" i="1" s="1"/>
  <c r="J10" i="1"/>
  <c r="J11" i="1"/>
  <c r="K12" i="1"/>
  <c r="I11" i="1"/>
  <c r="I10" i="1"/>
  <c r="I9" i="1" s="1"/>
  <c r="I6" i="1" s="1"/>
  <c r="L11" i="1" l="1"/>
  <c r="J9" i="1"/>
  <c r="J6" i="1" s="1"/>
  <c r="G10" i="1"/>
  <c r="G9" i="1" s="1"/>
  <c r="G6" i="1" s="1"/>
  <c r="H10" i="1"/>
  <c r="H9" i="1" s="1"/>
  <c r="H6" i="1" s="1"/>
  <c r="F10" i="1"/>
  <c r="F9" i="1" s="1"/>
  <c r="F6" i="1" s="1"/>
  <c r="K10" i="1"/>
  <c r="K9" i="1" s="1"/>
  <c r="K6" i="1" s="1"/>
  <c r="K11" i="1"/>
</calcChain>
</file>

<file path=xl/sharedStrings.xml><?xml version="1.0" encoding="utf-8"?>
<sst xmlns="http://schemas.openxmlformats.org/spreadsheetml/2006/main" count="519" uniqueCount="484">
  <si>
    <t xml:space="preserve">CONTUL DE EXECUTIE A BUGETULUI INSTITUTIILOR PUBLICE- Cheltuieli </t>
  </si>
  <si>
    <t>D E N U M I R E A     I N D I C A T O R I L O R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</si>
  <si>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</si>
  <si>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</si>
  <si>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</si>
  <si>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</si>
  <si>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</si>
  <si>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</si>
  <si>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</si>
  <si>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</si>
  <si>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</si>
  <si>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</si>
  <si>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</si>
  <si>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</si>
  <si>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</si>
  <si>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</si>
  <si>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</si>
  <si>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</si>
  <si>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</si>
  <si>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</si>
  <si>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</si>
  <si>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</si>
  <si>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</si>
  <si>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</si>
  <si>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</si>
  <si>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</si>
  <si>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</si>
  <si>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</si>
  <si>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</si>
  <si>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</si>
  <si>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</si>
  <si>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</si>
  <si>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</si>
  <si>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</si>
  <si>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</si>
  <si>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</si>
  <si>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</si>
  <si>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</si>
  <si>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</si>
  <si>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</si>
  <si>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</si>
  <si>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</si>
  <si>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</si>
  <si>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</si>
  <si>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</si>
  <si>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</si>
  <si>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</si>
  <si>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</si>
  <si>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</si>
  <si>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</si>
  <si>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</si>
  <si>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</si>
  <si>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</si>
  <si>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</si>
  <si>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</si>
  <si>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</si>
  <si>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</si>
  <si>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</si>
  <si>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</si>
  <si>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</si>
  <si>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</si>
  <si>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</si>
  <si>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</si>
  <si>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</si>
  <si>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</si>
  <si>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</si>
  <si>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</si>
  <si>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</si>
  <si>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</si>
  <si>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</si>
  <si>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</si>
  <si>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</si>
  <si>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</si>
  <si>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</si>
  <si>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</si>
  <si>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</si>
  <si>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</si>
  <si>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</si>
  <si>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</si>
  <si>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</si>
  <si>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</si>
  <si>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</si>
  <si>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</si>
  <si>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</si>
  <si>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</si>
  <si>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</si>
  <si>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</si>
  <si>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</si>
  <si>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</si>
  <si>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</si>
  <si>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</si>
  <si>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</si>
  <si>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</si>
  <si>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</si>
  <si>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</si>
  <si>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</si>
  <si>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</si>
  <si>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</si>
  <si>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</si>
  <si>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</si>
  <si>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</si>
  <si>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</si>
  <si>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</si>
  <si>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</si>
  <si>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</si>
  <si>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</si>
  <si>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</si>
  <si>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</si>
  <si>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</si>
  <si>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</si>
  <si>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</si>
  <si>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</si>
  <si>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</si>
  <si>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</si>
  <si>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</si>
  <si>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</si>
  <si>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</si>
  <si>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</si>
  <si>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</si>
  <si>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</si>
  <si>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</si>
  <si>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</si>
  <si>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</si>
  <si>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</si>
  <si>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</si>
  <si>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</si>
  <si>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</si>
  <si>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</si>
  <si>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</si>
  <si>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</si>
  <si>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</si>
  <si>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</si>
  <si>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</si>
  <si>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</si>
  <si>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</si>
  <si>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</si>
  <si>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</si>
  <si>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</si>
  <si>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</si>
  <si>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</si>
  <si>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</si>
  <si>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</si>
  <si>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</si>
  <si>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</si>
  <si>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</si>
  <si>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</si>
  <si>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</si>
  <si>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</si>
  <si>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</si>
  <si>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</si>
  <si>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</si>
  <si>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</si>
  <si>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</si>
  <si>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</si>
  <si>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</si>
  <si>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</si>
  <si>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</si>
  <si>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</si>
  <si>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</si>
  <si>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</si>
  <si>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</si>
  <si>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</si>
  <si>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</si>
  <si>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</si>
  <si>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</si>
  <si>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</si>
  <si>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</si>
  <si>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</si>
  <si>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</si>
  <si>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</si>
  <si>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</si>
  <si>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</si>
  <si>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</si>
  <si>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</si>
  <si>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</si>
  <si>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</si>
  <si>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</si>
  <si>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</si>
  <si>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</si>
  <si>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</si>
  <si>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</si>
  <si>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</si>
  <si>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</si>
  <si>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</si>
  <si>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</si>
  <si>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</si>
  <si>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</si>
  <si>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</si>
  <si>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</si>
  <si>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</si>
  <si>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</si>
  <si>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</si>
  <si>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</si>
  <si>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</si>
  <si>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</si>
  <si>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</si>
  <si>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</si>
  <si>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</si>
  <si>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</si>
  <si>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</si>
  <si>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</si>
  <si>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</si>
  <si>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</si>
  <si>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</si>
  <si>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</si>
  <si>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</si>
  <si>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</si>
  <si>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</si>
  <si>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</si>
  <si>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</si>
  <si>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</si>
  <si>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</si>
  <si>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</si>
  <si>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</si>
  <si>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</si>
  <si>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</si>
  <si>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</si>
  <si>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</si>
  <si>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</si>
  <si>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</si>
  <si>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</si>
  <si>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</si>
  <si>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</si>
  <si>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</si>
  <si>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</si>
  <si>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</si>
  <si>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</si>
  <si>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</si>
  <si>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</si>
  <si>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</si>
  <si>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</si>
  <si>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</si>
  <si>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</si>
  <si>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</si>
  <si>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</si>
  <si>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</si>
  <si>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</si>
  <si>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</si>
  <si>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</si>
  <si>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</si>
  <si>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</si>
  <si>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</si>
  <si>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</si>
  <si>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</si>
  <si>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</si>
  <si>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</si>
  <si>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</si>
  <si>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</si>
  <si>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</si>
  <si>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</si>
  <si>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</si>
  <si>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</si>
  <si>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</si>
  <si>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</si>
  <si>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</si>
  <si>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</si>
  <si>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</si>
  <si>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</si>
  <si>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</si>
  <si>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</si>
  <si>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</si>
  <si>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</si>
  <si>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</si>
  <si>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</si>
  <si>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</si>
  <si>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</si>
  <si>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</si>
  <si>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</si>
  <si>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</si>
  <si>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</si>
  <si>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</si>
  <si>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</si>
  <si>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</si>
  <si>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</si>
  <si>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</si>
  <si>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</si>
  <si>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</si>
  <si>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</si>
  <si>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</si>
  <si>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</si>
  <si>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</si>
  <si>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</si>
  <si>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</si>
  <si>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</si>
  <si>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</si>
  <si>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</si>
  <si>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</si>
  <si>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 aferente persoanelor cu handicap neincadrate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</si>
  <si>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</si>
  <si>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</si>
  <si>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</si>
  <si>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</si>
  <si>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</si>
  <si>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</si>
  <si>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</si>
  <si>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</si>
  <si>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</si>
  <si>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</si>
  <si>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</si>
  <si>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</si>
  <si>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</si>
  <si>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</si>
  <si>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</si>
  <si>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</si>
  <si>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</si>
  <si>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</si>
  <si>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</si>
  <si>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</si>
  <si>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</si>
  <si>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</si>
  <si>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</si>
  <si>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</si>
  <si>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</si>
  <si>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</si>
  <si>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</si>
  <si>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</si>
  <si>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</si>
  <si>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</si>
  <si>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</si>
  <si>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</si>
  <si>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</si>
  <si>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51 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</si>
  <si>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</si>
  <si>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</si>
  <si>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</si>
  <si>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</si>
  <si>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</si>
  <si>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</si>
  <si>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</si>
  <si>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</si>
  <si>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</si>
  <si>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</si>
  <si>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</si>
  <si>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</si>
  <si>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</si>
  <si>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</si>
  <si>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</si>
  <si>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</si>
  <si>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</si>
  <si>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</si>
  <si>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</si>
  <si>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</si>
  <si>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</si>
  <si>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</si>
  <si>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</si>
  <si>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</si>
  <si>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</si>
  <si>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</si>
  <si>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</si>
  <si>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</si>
  <si>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</si>
  <si>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</si>
  <si>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</si>
  <si>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</si>
  <si>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</si>
  <si>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</si>
  <si>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</si>
  <si>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</si>
  <si>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</si>
  <si>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</si>
  <si>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</si>
  <si>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</si>
  <si>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</si>
  <si>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</si>
  <si>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</si>
  <si>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</si>
  <si>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</si>
  <si>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</si>
  <si>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</si>
  <si>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</si>
  <si>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</si>
  <si>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</si>
  <si>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</si>
  <si>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</si>
  <si>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</si>
  <si>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</si>
  <si>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</si>
  <si>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</si>
  <si>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</si>
  <si>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</si>
  <si>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</si>
  <si>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</si>
  <si>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</si>
  <si>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</si>
  <si>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</si>
  <si>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</si>
  <si>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</si>
  <si>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</si>
  <si>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</si>
  <si>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</si>
  <si>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</si>
  <si>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</si>
  <si>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</si>
  <si>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</si>
  <si>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</si>
  <si>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</si>
  <si>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</si>
  <si>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</si>
  <si>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</si>
  <si>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</si>
  <si>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</si>
  <si>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</si>
  <si>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</si>
  <si>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</si>
  <si>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</si>
  <si>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</si>
  <si>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</si>
  <si>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</si>
  <si>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</si>
  <si>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</si>
  <si>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</si>
  <si>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</si>
  <si>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</si>
  <si>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</si>
  <si>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</si>
  <si>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</si>
  <si>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</si>
  <si>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</si>
  <si>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</si>
  <si>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</si>
  <si>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</si>
  <si>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</si>
  <si>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</si>
  <si>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</si>
  <si>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</si>
  <si>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</si>
  <si>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</si>
  <si>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</si>
  <si>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</si>
  <si>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</si>
  <si>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</si>
  <si>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</si>
  <si>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</si>
  <si>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</si>
  <si>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</si>
  <si>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</si>
  <si>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</si>
  <si>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</si>
  <si>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</si>
  <si>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</si>
  <si>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</si>
  <si>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</si>
  <si>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</si>
  <si>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</si>
  <si>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</si>
  <si>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</si>
  <si>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</si>
  <si>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</si>
  <si>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</si>
  <si>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</si>
  <si>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</si>
  <si>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</si>
  <si>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</si>
  <si>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</si>
  <si>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</si>
  <si>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</si>
  <si>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</si>
  <si>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</si>
  <si>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Cap.66.02 "Sanatate"</t>
  </si>
  <si>
    <t>PRIMARIA MUNICIPIULUI SATU MARE</t>
  </si>
  <si>
    <t>SERVICIUL BUGET</t>
  </si>
  <si>
    <t xml:space="preserve">TOTAL CHELTUIELI  </t>
  </si>
  <si>
    <t xml:space="preserve">SECŢIUNEA DE FUNCŢIONARE </t>
  </si>
  <si>
    <t xml:space="preserve">CHELTUIELI CURENTE  </t>
  </si>
  <si>
    <t xml:space="preserve">TITLUL I  CHELTUIELI DE PERSONAL   </t>
  </si>
  <si>
    <t>Indemnizatii de hrana</t>
  </si>
  <si>
    <t>10.01.17</t>
  </si>
  <si>
    <t xml:space="preserve">Cheltuieli salariale in bani   </t>
  </si>
  <si>
    <t xml:space="preserve">Contributii </t>
  </si>
  <si>
    <t>Contributie  asiguratorie pentru munca</t>
  </si>
  <si>
    <t xml:space="preserve">TITLUL II  BUNURI SI SERVICII  </t>
  </si>
  <si>
    <t xml:space="preserve">Bunuri si servicii </t>
  </si>
  <si>
    <t xml:space="preserve">Medicamente si materiale sanitare </t>
  </si>
  <si>
    <t xml:space="preserve">Bunuri de natura obiectelor de inventar </t>
  </si>
  <si>
    <t xml:space="preserve">TITLUL X ALTE CHELTUIELI  </t>
  </si>
  <si>
    <t xml:space="preserve">SECŢIUNEA DE DEZVOLTARE </t>
  </si>
  <si>
    <t xml:space="preserve">TITLUL VI TRANSFERURI INTRE UNITATI ALE ADMINISTRATIEI PUBLICE </t>
  </si>
  <si>
    <t xml:space="preserve">Transferuri de capital </t>
  </si>
  <si>
    <t>Kereskényi Gábor</t>
  </si>
  <si>
    <t>ANEXA nr. 8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</si>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</sst>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6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4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4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6"/>
      <name val="Arial"/>
      <family val="2"/>
    </font>
    <font>
      <b/>
      <strike/>
      <sz val="12"/>
      <name val="Arial"/>
      <family val="2"/>
    </font>
    <font>
      <b/>
      <i/>
      <sz val="12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01">
    <xf numFmtId="0" fontId="0" fillId="0" borderId="0" xfId="0"/>
    <xf numFmtId="0" fontId="1" fillId="0" borderId="0" xfId="2"/>
    <xf numFmtId="0" fontId="6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1" fontId="8" fillId="5" borderId="4" xfId="4" applyNumberFormat="1" applyFont="1" applyFill="1" applyBorder="1" applyAlignment="1">
      <alignment horizontal="center" vertical="center" wrapText="1"/>
    </xf>
    <xf numFmtId="3" fontId="9" fillId="5" borderId="4" xfId="4" applyNumberFormat="1" applyFont="1" applyFill="1" applyBorder="1" applyAlignment="1">
      <alignment horizontal="right" vertical="center" wrapText="1"/>
    </xf>
    <xf numFmtId="49" fontId="8" fillId="6" borderId="4" xfId="5" applyNumberFormat="1" applyFont="1" applyFill="1" applyBorder="1" applyAlignment="1">
      <alignment horizontal="right"/>
    </xf>
    <xf numFmtId="3" fontId="9" fillId="6" borderId="4" xfId="4" applyNumberFormat="1" applyFont="1" applyFill="1" applyBorder="1" applyAlignment="1">
      <alignment horizontal="right" vertical="center" wrapText="1"/>
    </xf>
    <xf numFmtId="49" fontId="12" fillId="7" borderId="4" xfId="5" applyNumberFormat="1" applyFont="1" applyFill="1" applyBorder="1" applyAlignment="1">
      <alignment horizontal="left" vertical="top"/>
    </xf>
    <xf numFmtId="49" fontId="13" fillId="7" borderId="4" xfId="5" applyNumberFormat="1" applyFont="1" applyFill="1" applyBorder="1" applyAlignment="1">
      <alignment horizontal="right"/>
    </xf>
    <xf numFmtId="0" fontId="14" fillId="0" borderId="0" xfId="2" applyFont="1"/>
    <xf numFmtId="49" fontId="8" fillId="8" borderId="4" xfId="5" applyNumberFormat="1" applyFont="1" applyFill="1" applyBorder="1" applyAlignment="1">
      <alignment horizontal="right"/>
    </xf>
    <xf numFmtId="3" fontId="5" fillId="8" borderId="4" xfId="2" applyNumberFormat="1" applyFont="1" applyFill="1" applyBorder="1" applyAlignment="1">
      <alignment horizontal="right"/>
    </xf>
    <xf numFmtId="0" fontId="1" fillId="0" borderId="4" xfId="5" applyBorder="1"/>
    <xf numFmtId="49" fontId="16" fillId="0" borderId="4" xfId="5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right" vertical="center" wrapText="1"/>
    </xf>
    <xf numFmtId="0" fontId="18" fillId="0" borderId="4" xfId="5" applyFont="1" applyBorder="1"/>
    <xf numFmtId="49" fontId="19" fillId="0" borderId="4" xfId="5" applyNumberFormat="1" applyFont="1" applyBorder="1" applyAlignment="1">
      <alignment horizontal="right"/>
    </xf>
    <xf numFmtId="3" fontId="9" fillId="0" borderId="4" xfId="2" applyNumberFormat="1" applyFont="1" applyBorder="1" applyAlignment="1" applyProtection="1">
      <alignment horizontal="right"/>
      <protection locked="0"/>
    </xf>
    <xf numFmtId="0" fontId="18" fillId="0" borderId="0" xfId="2" applyFont="1"/>
    <xf numFmtId="3" fontId="9" fillId="0" borderId="4" xfId="2" applyNumberFormat="1" applyFont="1" applyBorder="1" applyAlignment="1">
      <alignment horizontal="right"/>
    </xf>
    <xf numFmtId="49" fontId="1" fillId="0" borderId="4" xfId="5" applyNumberFormat="1" applyBorder="1" applyAlignment="1">
      <alignment horizontal="left" vertical="top"/>
    </xf>
    <xf numFmtId="0" fontId="1" fillId="8" borderId="4" xfId="5" applyFill="1" applyBorder="1"/>
    <xf numFmtId="3" fontId="9" fillId="8" borderId="4" xfId="2" applyNumberFormat="1" applyFont="1" applyFill="1" applyBorder="1" applyAlignment="1">
      <alignment horizontal="right"/>
    </xf>
    <xf numFmtId="3" fontId="5" fillId="0" borderId="4" xfId="2" applyNumberFormat="1" applyFont="1" applyBorder="1" applyAlignment="1">
      <alignment horizontal="right"/>
    </xf>
    <xf numFmtId="49" fontId="1" fillId="8" borderId="4" xfId="5" applyNumberForma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1" fontId="19" fillId="0" borderId="4" xfId="2" quotePrefix="1" applyNumberFormat="1" applyFont="1" applyBorder="1" applyAlignment="1">
      <alignment horizontal="right"/>
    </xf>
    <xf numFmtId="49" fontId="10" fillId="7" borderId="4" xfId="5" applyNumberFormat="1" applyFont="1" applyFill="1" applyBorder="1" applyAlignment="1">
      <alignment horizontal="right"/>
    </xf>
    <xf numFmtId="3" fontId="20" fillId="7" borderId="4" xfId="2" applyNumberFormat="1" applyFont="1" applyFill="1" applyBorder="1" applyAlignment="1">
      <alignment horizontal="right"/>
    </xf>
    <xf numFmtId="0" fontId="1" fillId="0" borderId="4" xfId="5" applyBorder="1" applyAlignment="1">
      <alignment wrapText="1"/>
    </xf>
    <xf numFmtId="3" fontId="9" fillId="8" borderId="4" xfId="2" applyNumberFormat="1" applyFont="1" applyFill="1" applyBorder="1" applyAlignment="1" applyProtection="1">
      <alignment horizontal="right"/>
      <protection locked="0"/>
    </xf>
    <xf numFmtId="0" fontId="15" fillId="8" borderId="4" xfId="5" applyFont="1" applyFill="1" applyBorder="1"/>
    <xf numFmtId="49" fontId="15" fillId="8" borderId="4" xfId="5" applyNumberFormat="1" applyFont="1" applyFill="1" applyBorder="1" applyAlignment="1">
      <alignment horizontal="left" vertical="top"/>
    </xf>
    <xf numFmtId="0" fontId="16" fillId="0" borderId="4" xfId="6" applyFont="1" applyBorder="1" applyAlignment="1">
      <alignment horizontal="right"/>
    </xf>
    <xf numFmtId="49" fontId="15" fillId="8" borderId="4" xfId="5" applyNumberFormat="1" applyFont="1" applyFill="1" applyBorder="1"/>
    <xf numFmtId="0" fontId="15" fillId="0" borderId="4" xfId="5" applyFont="1" applyBorder="1"/>
    <xf numFmtId="0" fontId="16" fillId="0" borderId="4" xfId="5" applyFont="1" applyBorder="1" applyAlignment="1">
      <alignment horizontal="right"/>
    </xf>
    <xf numFmtId="0" fontId="1" fillId="9" borderId="0" xfId="2" applyFill="1"/>
    <xf numFmtId="49" fontId="14" fillId="7" borderId="4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4" xfId="0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15" fillId="7" borderId="4" xfId="5" applyFont="1" applyFill="1" applyBorder="1"/>
    <xf numFmtId="49" fontId="13" fillId="7" borderId="4" xfId="5" applyNumberFormat="1" applyFont="1" applyFill="1" applyBorder="1" applyAlignment="1">
      <alignment horizontal="right" vertical="center"/>
    </xf>
    <xf numFmtId="3" fontId="9" fillId="7" borderId="4" xfId="2" applyNumberFormat="1" applyFont="1" applyFill="1" applyBorder="1" applyAlignment="1">
      <alignment horizontal="right"/>
    </xf>
    <xf numFmtId="49" fontId="8" fillId="0" borderId="4" xfId="5" applyNumberFormat="1" applyFont="1" applyBorder="1" applyAlignment="1">
      <alignment horizontal="right"/>
    </xf>
    <xf numFmtId="0" fontId="22" fillId="0" borderId="4" xfId="5" applyFont="1" applyBorder="1" applyAlignment="1">
      <alignment wrapText="1"/>
    </xf>
    <xf numFmtId="49" fontId="23" fillId="0" borderId="4" xfId="5" applyNumberFormat="1" applyFont="1" applyBorder="1" applyAlignment="1">
      <alignment horizontal="right"/>
    </xf>
    <xf numFmtId="3" fontId="20" fillId="0" borderId="4" xfId="2" applyNumberFormat="1" applyFont="1" applyBorder="1" applyAlignment="1" applyProtection="1">
      <alignment horizontal="right"/>
      <protection locked="0"/>
    </xf>
    <xf numFmtId="0" fontId="22" fillId="9" borderId="0" xfId="2" applyFont="1" applyFill="1"/>
    <xf numFmtId="0" fontId="1" fillId="7" borderId="4" xfId="5" applyFill="1" applyBorder="1"/>
    <xf numFmtId="49" fontId="8" fillId="7" borderId="4" xfId="5" applyNumberFormat="1" applyFont="1" applyFill="1" applyBorder="1" applyAlignment="1">
      <alignment horizontal="right"/>
    </xf>
    <xf numFmtId="0" fontId="1" fillId="0" borderId="4" xfId="5" applyBorder="1" applyAlignment="1">
      <alignment horizontal="left" vertical="center"/>
    </xf>
    <xf numFmtId="0" fontId="16" fillId="0" borderId="4" xfId="2" applyFont="1" applyBorder="1" applyAlignment="1">
      <alignment horizontal="right"/>
    </xf>
    <xf numFmtId="49" fontId="24" fillId="8" borderId="4" xfId="5" applyNumberFormat="1" applyFont="1" applyFill="1" applyBorder="1" applyAlignment="1">
      <alignment horizontal="left" vertical="top"/>
    </xf>
    <xf numFmtId="49" fontId="24" fillId="0" borderId="4" xfId="5" applyNumberFormat="1" applyFont="1" applyBorder="1" applyAlignment="1">
      <alignment horizontal="left" vertical="top"/>
    </xf>
    <xf numFmtId="0" fontId="8" fillId="5" borderId="4" xfId="2" applyFont="1" applyFill="1" applyBorder="1" applyAlignment="1">
      <alignment horizontal="center" vertical="center"/>
    </xf>
    <xf numFmtId="3" fontId="20" fillId="5" borderId="4" xfId="2" applyNumberFormat="1" applyFont="1" applyFill="1" applyBorder="1" applyAlignment="1">
      <alignment horizontal="right"/>
    </xf>
    <xf numFmtId="0" fontId="22" fillId="0" borderId="0" xfId="2" applyFont="1"/>
    <xf numFmtId="3" fontId="9" fillId="0" borderId="4" xfId="5" applyNumberFormat="1" applyFont="1" applyBorder="1" applyAlignment="1">
      <alignment horizontal="right"/>
    </xf>
    <xf numFmtId="0" fontId="25" fillId="9" borderId="0" xfId="2" applyFont="1" applyFill="1"/>
    <xf numFmtId="0" fontId="27" fillId="0" borderId="4" xfId="0" applyFont="1" applyBorder="1" applyAlignment="1">
      <alignment wrapText="1"/>
    </xf>
    <xf numFmtId="3" fontId="14" fillId="0" borderId="4" xfId="5" applyNumberFormat="1" applyFont="1" applyBorder="1" applyAlignment="1">
      <alignment horizontal="right"/>
    </xf>
    <xf numFmtId="3" fontId="28" fillId="0" borderId="4" xfId="2" applyNumberFormat="1" applyFont="1" applyBorder="1" applyAlignment="1" applyProtection="1">
      <alignment horizontal="right"/>
      <protection locked="0"/>
    </xf>
    <xf numFmtId="0" fontId="26" fillId="9" borderId="0" xfId="2" applyFont="1" applyFill="1"/>
    <xf numFmtId="3" fontId="15" fillId="0" borderId="4" xfId="2" applyNumberFormat="1" applyFont="1" applyBorder="1" applyAlignment="1">
      <alignment horizontal="right"/>
    </xf>
    <xf numFmtId="3" fontId="26" fillId="0" borderId="4" xfId="2" applyNumberFormat="1" applyFont="1" applyBorder="1" applyAlignment="1" applyProtection="1">
      <alignment horizontal="right"/>
      <protection locked="0"/>
    </xf>
    <xf numFmtId="3" fontId="1" fillId="0" borderId="4" xfId="2" applyNumberFormat="1" applyBorder="1" applyAlignment="1" applyProtection="1">
      <alignment horizontal="right"/>
      <protection locked="0"/>
    </xf>
    <xf numFmtId="3" fontId="26" fillId="0" borderId="4" xfId="2" applyNumberFormat="1" applyFont="1" applyBorder="1" applyAlignment="1">
      <alignment horizontal="right"/>
    </xf>
    <xf numFmtId="49" fontId="15" fillId="7" borderId="4" xfId="5" applyNumberFormat="1" applyFont="1" applyFill="1" applyBorder="1" applyAlignment="1">
      <alignment horizontal="left" vertical="top"/>
    </xf>
    <xf numFmtId="3" fontId="4" fillId="7" borderId="4" xfId="5" applyNumberFormat="1" applyFont="1" applyFill="1" applyBorder="1" applyAlignment="1">
      <alignment horizontal="right"/>
    </xf>
    <xf numFmtId="3" fontId="5" fillId="7" borderId="4" xfId="2" applyNumberFormat="1" applyFont="1" applyFill="1" applyBorder="1" applyAlignment="1">
      <alignment horizontal="right"/>
    </xf>
    <xf numFmtId="3" fontId="4" fillId="8" borderId="4" xfId="5" applyNumberFormat="1" applyFont="1" applyFill="1" applyBorder="1" applyAlignment="1">
      <alignment horizontal="right"/>
    </xf>
    <xf numFmtId="3" fontId="29" fillId="0" borderId="4" xfId="5" applyNumberFormat="1" applyFont="1" applyBorder="1" applyAlignment="1">
      <alignment horizontal="right"/>
    </xf>
    <xf numFmtId="3" fontId="1" fillId="0" borderId="4" xfId="2" applyNumberFormat="1" applyBorder="1" applyAlignment="1">
      <alignment horizontal="right"/>
    </xf>
    <xf numFmtId="0" fontId="8" fillId="7" borderId="4" xfId="0" quotePrefix="1" applyFont="1" applyFill="1" applyBorder="1"/>
    <xf numFmtId="3" fontId="4" fillId="7" borderId="4" xfId="2" applyNumberFormat="1" applyFont="1" applyFill="1" applyBorder="1" applyAlignment="1">
      <alignment horizontal="right"/>
    </xf>
    <xf numFmtId="3" fontId="15" fillId="8" borderId="4" xfId="2" applyNumberFormat="1" applyFont="1" applyFill="1" applyBorder="1" applyAlignment="1">
      <alignment horizontal="right"/>
    </xf>
    <xf numFmtId="0" fontId="30" fillId="0" borderId="4" xfId="0" applyFont="1" applyBorder="1" applyAlignment="1">
      <alignment horizontal="left" wrapText="1" indent="2"/>
    </xf>
    <xf numFmtId="0" fontId="16" fillId="0" borderId="4" xfId="0" quotePrefix="1" applyFont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30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right"/>
    </xf>
    <xf numFmtId="49" fontId="32" fillId="6" borderId="4" xfId="5" applyNumberFormat="1" applyFont="1" applyFill="1" applyBorder="1" applyAlignment="1">
      <alignment horizontal="left" vertical="top"/>
    </xf>
    <xf numFmtId="3" fontId="4" fillId="6" borderId="4" xfId="2" applyNumberFormat="1" applyFont="1" applyFill="1" applyBorder="1" applyAlignment="1">
      <alignment horizontal="right"/>
    </xf>
    <xf numFmtId="49" fontId="1" fillId="7" borderId="4" xfId="5" applyNumberFormat="1" applyFill="1" applyBorder="1" applyAlignment="1">
      <alignment horizontal="left" vertical="top"/>
    </xf>
    <xf numFmtId="0" fontId="8" fillId="7" borderId="4" xfId="5" applyFont="1" applyFill="1" applyBorder="1" applyAlignment="1">
      <alignment horizontal="right"/>
    </xf>
    <xf numFmtId="0" fontId="8" fillId="8" borderId="4" xfId="5" applyFont="1" applyFill="1" applyBorder="1" applyAlignment="1">
      <alignment horizontal="right"/>
    </xf>
    <xf numFmtId="3" fontId="4" fillId="8" borderId="4" xfId="2" applyNumberFormat="1" applyFont="1" applyFill="1" applyBorder="1" applyAlignment="1">
      <alignment horizontal="right"/>
    </xf>
    <xf numFmtId="0" fontId="29" fillId="0" borderId="4" xfId="5" applyFont="1" applyBorder="1" applyAlignment="1">
      <alignment horizontal="right"/>
    </xf>
    <xf numFmtId="3" fontId="4" fillId="0" borderId="4" xfId="2" applyNumberFormat="1" applyFont="1" applyBorder="1" applyAlignment="1">
      <alignment horizontal="right"/>
    </xf>
    <xf numFmtId="3" fontId="29" fillId="0" borderId="4" xfId="2" applyNumberFormat="1" applyFont="1" applyBorder="1" applyAlignment="1" applyProtection="1">
      <alignment horizontal="right"/>
      <protection locked="0"/>
    </xf>
    <xf numFmtId="3" fontId="4" fillId="0" borderId="4" xfId="5" applyNumberFormat="1" applyFont="1" applyBorder="1" applyAlignment="1">
      <alignment horizontal="right"/>
    </xf>
    <xf numFmtId="0" fontId="4" fillId="8" borderId="4" xfId="5" applyFont="1" applyFill="1" applyBorder="1" applyAlignment="1">
      <alignment horizontal="right"/>
    </xf>
    <xf numFmtId="3" fontId="15" fillId="7" borderId="4" xfId="2" applyNumberFormat="1" applyFont="1" applyFill="1" applyBorder="1" applyAlignment="1">
      <alignment horizontal="right"/>
    </xf>
    <xf numFmtId="49" fontId="15" fillId="8" borderId="4" xfId="5" applyNumberFormat="1" applyFont="1" applyFill="1" applyBorder="1" applyAlignment="1">
      <alignment vertical="top"/>
    </xf>
    <xf numFmtId="49" fontId="15" fillId="7" borderId="4" xfId="5" applyNumberFormat="1" applyFont="1" applyFill="1" applyBorder="1" applyAlignment="1">
      <alignment vertical="top"/>
    </xf>
    <xf numFmtId="0" fontId="8" fillId="7" borderId="4" xfId="2" applyFont="1" applyFill="1" applyBorder="1" applyAlignment="1">
      <alignment horizontal="right"/>
    </xf>
    <xf numFmtId="3" fontId="1" fillId="7" borderId="4" xfId="2" applyNumberFormat="1" applyFill="1" applyBorder="1" applyAlignment="1">
      <alignment horizontal="right"/>
    </xf>
    <xf numFmtId="49" fontId="15" fillId="0" borderId="4" xfId="5" applyNumberFormat="1" applyFont="1" applyBorder="1" applyAlignment="1">
      <alignment vertical="top"/>
    </xf>
    <xf numFmtId="0" fontId="1" fillId="0" borderId="8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0" xfId="2" applyNumberFormat="1" applyBorder="1" applyAlignment="1">
      <alignment horizontal="right"/>
    </xf>
    <xf numFmtId="0" fontId="15" fillId="0" borderId="0" xfId="2" applyFont="1"/>
    <xf numFmtId="1" fontId="15" fillId="0" borderId="0" xfId="2" applyNumberFormat="1" applyFont="1" applyAlignment="1">
      <alignment horizontal="center"/>
    </xf>
    <xf numFmtId="0" fontId="15" fillId="0" borderId="0" xfId="0" applyFont="1"/>
    <xf numFmtId="1" fontId="1" fillId="0" borderId="0" xfId="2" applyNumberFormat="1"/>
    <xf numFmtId="0" fontId="1" fillId="0" borderId="0" xfId="2" applyFill="1"/>
    <xf numFmtId="164" fontId="1" fillId="0" borderId="4" xfId="1" applyFont="1" applyBorder="1"/>
    <xf numFmtId="3" fontId="4" fillId="5" borderId="4" xfId="4" applyNumberFormat="1" applyFont="1" applyFill="1" applyBorder="1" applyAlignment="1">
      <alignment horizontal="right" vertical="center" wrapText="1"/>
    </xf>
    <xf numFmtId="3" fontId="4" fillId="6" borderId="4" xfId="4" applyNumberFormat="1" applyFont="1" applyFill="1" applyBorder="1" applyAlignment="1">
      <alignment horizontal="right" vertical="center" wrapText="1"/>
    </xf>
    <xf numFmtId="3" fontId="12" fillId="7" borderId="4" xfId="2" applyNumberFormat="1" applyFont="1" applyFill="1" applyBorder="1" applyAlignment="1">
      <alignment horizontal="right"/>
    </xf>
    <xf numFmtId="3" fontId="4" fillId="0" borderId="4" xfId="2" applyNumberFormat="1" applyFont="1" applyBorder="1" applyAlignment="1" applyProtection="1">
      <alignment horizontal="right"/>
      <protection locked="0"/>
    </xf>
    <xf numFmtId="3" fontId="34" fillId="0" borderId="4" xfId="2" applyNumberFormat="1" applyFont="1" applyBorder="1" applyAlignment="1" applyProtection="1">
      <alignment horizontal="right"/>
      <protection locked="0"/>
    </xf>
    <xf numFmtId="3" fontId="4" fillId="0" borderId="4" xfId="2" applyNumberFormat="1" applyFont="1" applyBorder="1" applyAlignment="1" applyProtection="1">
      <alignment horizontal="right" vertical="center"/>
      <protection locked="0"/>
    </xf>
    <xf numFmtId="49" fontId="29" fillId="0" borderId="4" xfId="5" applyNumberFormat="1" applyFont="1" applyBorder="1" applyAlignment="1">
      <alignment horizontal="right"/>
    </xf>
    <xf numFmtId="1" fontId="16" fillId="0" borderId="4" xfId="2" quotePrefix="1" applyNumberFormat="1" applyFont="1" applyBorder="1" applyAlignment="1">
      <alignment horizontal="right"/>
    </xf>
    <xf numFmtId="3" fontId="12" fillId="5" borderId="4" xfId="2" applyNumberFormat="1" applyFont="1" applyFill="1" applyBorder="1" applyAlignment="1">
      <alignment horizontal="right"/>
    </xf>
    <xf numFmtId="3" fontId="35" fillId="0" borderId="4" xfId="2" applyNumberFormat="1" applyFont="1" applyBorder="1" applyAlignment="1" applyProtection="1">
      <alignment horizontal="right"/>
      <protection locked="0"/>
    </xf>
    <xf numFmtId="49" fontId="15" fillId="0" borderId="5" xfId="5" applyNumberFormat="1" applyFont="1" applyBorder="1" applyAlignment="1">
      <alignment horizontal="left" vertical="top"/>
    </xf>
    <xf numFmtId="0" fontId="1" fillId="0" borderId="6" xfId="5" applyBorder="1"/>
    <xf numFmtId="49" fontId="8" fillId="0" borderId="6" xfId="5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" fillId="0" borderId="6" xfId="2" applyNumberFormat="1" applyBorder="1" applyAlignment="1" applyProtection="1">
      <alignment horizontal="right"/>
      <protection locked="0"/>
    </xf>
    <xf numFmtId="3" fontId="1" fillId="0" borderId="7" xfId="2" applyNumberFormat="1" applyBorder="1" applyAlignment="1" applyProtection="1">
      <alignment horizontal="right"/>
      <protection locked="0"/>
    </xf>
    <xf numFmtId="1" fontId="8" fillId="3" borderId="4" xfId="4" applyNumberFormat="1" applyFont="1" applyFill="1" applyBorder="1" applyAlignment="1">
      <alignment horizontal="center" vertical="center" wrapText="1"/>
    </xf>
    <xf numFmtId="1" fontId="33" fillId="3" borderId="4" xfId="4" applyNumberFormat="1" applyFont="1" applyFill="1" applyBorder="1" applyAlignment="1">
      <alignment horizontal="center" vertical="center" wrapText="1"/>
    </xf>
    <xf numFmtId="1" fontId="8" fillId="4" borderId="4" xfId="4" applyNumberFormat="1" applyFont="1" applyFill="1" applyBorder="1" applyAlignment="1">
      <alignment horizontal="center" vertical="center" wrapText="1"/>
    </xf>
    <xf numFmtId="3" fontId="9" fillId="4" borderId="4" xfId="4" applyNumberFormat="1" applyFont="1" applyFill="1" applyBorder="1" applyAlignment="1">
      <alignment horizontal="right" vertical="center" wrapText="1"/>
    </xf>
    <xf numFmtId="3" fontId="4" fillId="4" borderId="4" xfId="4" applyNumberFormat="1" applyFont="1" applyFill="1" applyBorder="1" applyAlignment="1">
      <alignment horizontal="right" vertical="center" wrapText="1"/>
    </xf>
    <xf numFmtId="0" fontId="17" fillId="0" borderId="4" xfId="5" applyFont="1" applyBorder="1"/>
    <xf numFmtId="49" fontId="15" fillId="0" borderId="4" xfId="5" applyNumberFormat="1" applyFont="1" applyBorder="1" applyAlignment="1">
      <alignment horizontal="left" vertical="top"/>
    </xf>
    <xf numFmtId="49" fontId="15" fillId="0" borderId="4" xfId="5" quotePrefix="1" applyNumberFormat="1" applyFont="1" applyBorder="1" applyAlignment="1">
      <alignment horizontal="left" vertical="top"/>
    </xf>
    <xf numFmtId="49" fontId="15" fillId="0" borderId="4" xfId="5" applyNumberFormat="1" applyFont="1" applyBorder="1"/>
    <xf numFmtId="49" fontId="12" fillId="7" borderId="4" xfId="5" applyNumberFormat="1" applyFont="1" applyFill="1" applyBorder="1" applyAlignment="1">
      <alignment horizontal="left"/>
    </xf>
    <xf numFmtId="0" fontId="22" fillId="0" borderId="4" xfId="5" applyFont="1" applyBorder="1"/>
    <xf numFmtId="0" fontId="1" fillId="0" borderId="4" xfId="2" applyBorder="1"/>
    <xf numFmtId="0" fontId="15" fillId="8" borderId="4" xfId="5" applyFont="1" applyFill="1" applyBorder="1" applyAlignment="1">
      <alignment horizontal="left" vertical="center"/>
    </xf>
    <xf numFmtId="0" fontId="10" fillId="8" borderId="4" xfId="5" applyFont="1" applyFill="1" applyBorder="1"/>
    <xf numFmtId="0" fontId="24" fillId="0" borderId="4" xfId="5" applyFont="1" applyBorder="1"/>
    <xf numFmtId="49" fontId="12" fillId="7" borderId="4" xfId="5" quotePrefix="1" applyNumberFormat="1" applyFont="1" applyFill="1" applyBorder="1" applyAlignment="1">
      <alignment horizontal="left" vertical="top"/>
    </xf>
    <xf numFmtId="0" fontId="12" fillId="7" borderId="4" xfId="5" applyFont="1" applyFill="1" applyBorder="1"/>
    <xf numFmtId="0" fontId="25" fillId="0" borderId="4" xfId="5" applyFont="1" applyBorder="1"/>
    <xf numFmtId="0" fontId="26" fillId="0" borderId="4" xfId="5" applyFont="1" applyBorder="1"/>
    <xf numFmtId="49" fontId="15" fillId="0" borderId="4" xfId="5" applyNumberFormat="1" applyFont="1" applyBorder="1" applyAlignment="1">
      <alignment horizontal="center"/>
    </xf>
    <xf numFmtId="0" fontId="5" fillId="0" borderId="4" xfId="0" applyFont="1" applyBorder="1"/>
    <xf numFmtId="0" fontId="1" fillId="0" borderId="4" xfId="0" applyFont="1" applyBorder="1" applyAlignment="1">
      <alignment horizontal="left" wrapText="1"/>
    </xf>
    <xf numFmtId="0" fontId="10" fillId="6" borderId="4" xfId="5" applyFont="1" applyFill="1" applyBorder="1"/>
    <xf numFmtId="49" fontId="15" fillId="7" borderId="4" xfId="5" quotePrefix="1" applyNumberFormat="1" applyFont="1" applyFill="1" applyBorder="1" applyAlignment="1">
      <alignment horizontal="left" vertical="top"/>
    </xf>
    <xf numFmtId="49" fontId="17" fillId="0" borderId="4" xfId="5" applyNumberFormat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6" applyFont="1" applyAlignment="1">
      <alignment horizontal="center"/>
    </xf>
    <xf numFmtId="1" fontId="15" fillId="0" borderId="0" xfId="2" applyNumberFormat="1" applyFont="1"/>
    <xf numFmtId="0" fontId="15" fillId="0" borderId="0" xfId="0" applyFont="1" applyAlignment="1">
      <alignment horizontal="left"/>
    </xf>
    <xf numFmtId="0" fontId="15" fillId="0" borderId="0" xfId="2" applyFont="1" applyAlignment="1"/>
    <xf numFmtId="0" fontId="15" fillId="0" borderId="11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0" xfId="2" applyFont="1" applyAlignment="1">
      <alignment horizontal="center"/>
    </xf>
    <xf numFmtId="49" fontId="12" fillId="7" borderId="4" xfId="5" applyNumberFormat="1" applyFont="1" applyFill="1" applyBorder="1" applyAlignment="1">
      <alignment horizontal="left" vertical="top" wrapText="1"/>
    </xf>
    <xf numFmtId="49" fontId="15" fillId="8" borderId="4" xfId="5" applyNumberFormat="1" applyFont="1" applyFill="1" applyBorder="1" applyAlignment="1">
      <alignment horizontal="left" vertical="top" wrapText="1"/>
    </xf>
    <xf numFmtId="0" fontId="0" fillId="8" borderId="4" xfId="0" applyFill="1" applyBorder="1"/>
    <xf numFmtId="49" fontId="12" fillId="7" borderId="4" xfId="5" applyNumberFormat="1" applyFont="1" applyFill="1" applyBorder="1" applyAlignment="1">
      <alignment horizontal="center" vertical="center" wrapText="1"/>
    </xf>
    <xf numFmtId="0" fontId="15" fillId="0" borderId="4" xfId="5" applyFont="1" applyBorder="1" applyAlignment="1">
      <alignment horizontal="left" wrapText="1"/>
    </xf>
    <xf numFmtId="0" fontId="15" fillId="0" borderId="0" xfId="2" applyFont="1" applyAlignment="1">
      <alignment horizontal="left" vertical="center" wrapText="1"/>
    </xf>
    <xf numFmtId="49" fontId="15" fillId="8" borderId="4" xfId="5" applyNumberFormat="1" applyFont="1" applyFill="1" applyBorder="1" applyAlignment="1">
      <alignment horizontal="center" vertical="top"/>
    </xf>
    <xf numFmtId="49" fontId="15" fillId="8" borderId="4" xfId="5" quotePrefix="1" applyNumberFormat="1" applyFont="1" applyFill="1" applyBorder="1" applyAlignment="1">
      <alignment horizontal="center" vertical="top"/>
    </xf>
    <xf numFmtId="49" fontId="15" fillId="8" borderId="4" xfId="5" applyNumberFormat="1" applyFont="1" applyFill="1" applyBorder="1" applyAlignment="1">
      <alignment horizontal="center" vertical="center"/>
    </xf>
    <xf numFmtId="164" fontId="15" fillId="8" borderId="4" xfId="1" applyFont="1" applyFill="1" applyBorder="1" applyAlignment="1">
      <alignment horizontal="center" vertical="top"/>
    </xf>
    <xf numFmtId="0" fontId="11" fillId="7" borderId="4" xfId="5" applyFont="1" applyFill="1" applyBorder="1" applyAlignment="1">
      <alignment horizontal="center" vertical="center" wrapText="1"/>
    </xf>
    <xf numFmtId="49" fontId="15" fillId="8" borderId="4" xfId="5" applyNumberFormat="1" applyFont="1" applyFill="1" applyBorder="1" applyAlignment="1">
      <alignment horizontal="left" vertical="top"/>
    </xf>
    <xf numFmtId="0" fontId="15" fillId="8" borderId="4" xfId="6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10" fillId="6" borderId="4" xfId="5" applyFont="1" applyFill="1" applyBorder="1" applyAlignment="1">
      <alignment horizontal="center" vertical="center"/>
    </xf>
    <xf numFmtId="49" fontId="12" fillId="7" borderId="4" xfId="5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4" fillId="5" borderId="4" xfId="4" applyNumberFormat="1" applyFont="1" applyFill="1" applyBorder="1" applyAlignment="1">
      <alignment horizontal="center" vertical="center" wrapText="1"/>
    </xf>
    <xf numFmtId="1" fontId="4" fillId="4" borderId="4" xfId="4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wrapText="1"/>
    </xf>
    <xf numFmtId="49" fontId="10" fillId="7" borderId="4" xfId="5" applyNumberFormat="1" applyFont="1" applyFill="1" applyBorder="1" applyAlignment="1">
      <alignment horizontal="center" vertical="center" wrapText="1"/>
    </xf>
    <xf numFmtId="1" fontId="5" fillId="5" borderId="4" xfId="4" applyNumberFormat="1" applyFont="1" applyFill="1" applyBorder="1" applyAlignment="1">
      <alignment horizontal="center" vertical="center" wrapText="1"/>
    </xf>
    <xf numFmtId="49" fontId="15" fillId="7" borderId="4" xfId="5" applyNumberFormat="1" applyFont="1" applyFill="1" applyBorder="1" applyAlignment="1">
      <alignment horizontal="center" vertical="center" wrapText="1"/>
    </xf>
    <xf numFmtId="0" fontId="12" fillId="7" borderId="4" xfId="0" quotePrefix="1" applyFont="1" applyFill="1" applyBorder="1" applyAlignment="1">
      <alignment vertical="center" wrapText="1"/>
    </xf>
    <xf numFmtId="0" fontId="5" fillId="8" borderId="4" xfId="0" quotePrefix="1" applyFont="1" applyFill="1" applyBorder="1" applyAlignment="1">
      <alignment horizontal="left" wrapText="1"/>
    </xf>
    <xf numFmtId="49" fontId="15" fillId="0" borderId="4" xfId="5" applyNumberFormat="1" applyFont="1" applyBorder="1" applyAlignment="1">
      <alignment horizontal="left" wrapText="1"/>
    </xf>
    <xf numFmtId="0" fontId="5" fillId="8" borderId="4" xfId="0" applyFont="1" applyFill="1" applyBorder="1" applyAlignment="1">
      <alignment wrapText="1"/>
    </xf>
    <xf numFmtId="0" fontId="31" fillId="8" borderId="4" xfId="0" applyFont="1" applyFill="1" applyBorder="1"/>
    <xf numFmtId="0" fontId="15" fillId="8" borderId="4" xfId="0" applyFont="1" applyFill="1" applyBorder="1" applyAlignment="1">
      <alignment horizontal="left" wrapText="1"/>
    </xf>
    <xf numFmtId="49" fontId="10" fillId="7" borderId="4" xfId="5" applyNumberFormat="1" applyFont="1" applyFill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A30312-07AD-4F20-94BF-61C244C61C67}"/>
            </a:ext>
          </a:extLst>
        </xdr:cNvPr>
        <xdr:cNvSpPr>
          <a:spLocks/>
        </xdr:cNvSpPr>
      </xdr:nvSpPr>
      <xdr:spPr bwMode="auto">
        <a:xfrm>
          <a:off x="3619500" y="13725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5522021-E0D2-4606-A14C-31F586EF6E76}"/>
            </a:ext>
          </a:extLst>
        </xdr:cNvPr>
        <xdr:cNvSpPr>
          <a:spLocks/>
        </xdr:cNvSpPr>
      </xdr:nvSpPr>
      <xdr:spPr bwMode="auto">
        <a:xfrm>
          <a:off x="3619500" y="1474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2FE5E1B-B94B-431D-B2EB-98EB18451319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2CD143F-00E4-4394-A39F-776B8CC281D2}"/>
            </a:ext>
          </a:extLst>
        </xdr:cNvPr>
        <xdr:cNvSpPr>
          <a:spLocks/>
        </xdr:cNvSpPr>
      </xdr:nvSpPr>
      <xdr:spPr bwMode="auto">
        <a:xfrm>
          <a:off x="3619500" y="1474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  <cell r="M8">
            <v>300000</v>
          </cell>
          <cell r="N8">
            <v>299999</v>
          </cell>
          <cell r="O8">
            <v>299999</v>
          </cell>
          <cell r="P8">
            <v>299999</v>
          </cell>
          <cell r="Q8">
            <v>0</v>
          </cell>
          <cell r="R8">
            <v>299999</v>
          </cell>
        </row>
        <row r="13">
          <cell r="L13">
            <v>300000</v>
          </cell>
          <cell r="M13">
            <v>300000</v>
          </cell>
          <cell r="N13">
            <v>299999</v>
          </cell>
          <cell r="O13">
            <v>299999</v>
          </cell>
          <cell r="P13">
            <v>299999</v>
          </cell>
          <cell r="Q13">
            <v>0</v>
          </cell>
          <cell r="R13">
            <v>299999</v>
          </cell>
        </row>
      </sheetData>
      <sheetData sheetId="15">
        <row r="8">
          <cell r="L8">
            <v>4476000</v>
          </cell>
          <cell r="M8">
            <v>4531000</v>
          </cell>
          <cell r="N8">
            <v>4504588</v>
          </cell>
          <cell r="O8">
            <v>4504588</v>
          </cell>
          <cell r="P8">
            <v>4504588</v>
          </cell>
          <cell r="Q8">
            <v>0</v>
          </cell>
          <cell r="R8">
            <v>4525326</v>
          </cell>
        </row>
        <row r="13">
          <cell r="L13">
            <v>3980000</v>
          </cell>
          <cell r="M13">
            <v>4106000</v>
          </cell>
          <cell r="N13">
            <v>4082647</v>
          </cell>
          <cell r="O13">
            <v>4082647</v>
          </cell>
          <cell r="P13">
            <v>4082647</v>
          </cell>
          <cell r="Q13">
            <v>0</v>
          </cell>
          <cell r="R13">
            <v>4112405</v>
          </cell>
        </row>
        <row r="28">
          <cell r="L28">
            <v>184000</v>
          </cell>
          <cell r="M28">
            <v>165000</v>
          </cell>
          <cell r="N28">
            <v>163874</v>
          </cell>
          <cell r="O28">
            <v>163874</v>
          </cell>
          <cell r="P28">
            <v>163874</v>
          </cell>
          <cell r="Q28">
            <v>0</v>
          </cell>
          <cell r="R28">
            <v>163874</v>
          </cell>
        </row>
        <row r="29">
          <cell r="L29">
            <v>19000</v>
          </cell>
          <cell r="M29">
            <v>19000</v>
          </cell>
          <cell r="N29">
            <v>18960</v>
          </cell>
          <cell r="O29">
            <v>18960</v>
          </cell>
          <cell r="P29">
            <v>18960</v>
          </cell>
          <cell r="Q29">
            <v>0</v>
          </cell>
          <cell r="R29">
            <v>18960</v>
          </cell>
        </row>
        <row r="46">
          <cell r="L46">
            <v>127000</v>
          </cell>
          <cell r="M46">
            <v>96000</v>
          </cell>
          <cell r="N46">
            <v>95340</v>
          </cell>
          <cell r="O46">
            <v>95340</v>
          </cell>
          <cell r="P46">
            <v>95340</v>
          </cell>
          <cell r="Q46">
            <v>0</v>
          </cell>
          <cell r="R46">
            <v>95945</v>
          </cell>
        </row>
        <row r="58">
          <cell r="L58">
            <v>12000</v>
          </cell>
          <cell r="M58">
            <v>10500</v>
          </cell>
          <cell r="N58">
            <v>10500</v>
          </cell>
          <cell r="O58">
            <v>10500</v>
          </cell>
          <cell r="P58">
            <v>10500</v>
          </cell>
          <cell r="Q58">
            <v>0</v>
          </cell>
          <cell r="R58">
            <v>10500</v>
          </cell>
        </row>
        <row r="64">
          <cell r="L64">
            <v>63000</v>
          </cell>
          <cell r="M64">
            <v>59500</v>
          </cell>
          <cell r="N64">
            <v>59496</v>
          </cell>
          <cell r="O64">
            <v>59496</v>
          </cell>
          <cell r="P64">
            <v>59496</v>
          </cell>
          <cell r="Q64">
            <v>0</v>
          </cell>
          <cell r="R64">
            <v>59496</v>
          </cell>
        </row>
        <row r="65">
          <cell r="L65">
            <v>35000</v>
          </cell>
          <cell r="M65">
            <v>44000</v>
          </cell>
          <cell r="N65">
            <v>43972</v>
          </cell>
          <cell r="O65">
            <v>43972</v>
          </cell>
          <cell r="P65">
            <v>43972</v>
          </cell>
          <cell r="Q65">
            <v>0</v>
          </cell>
          <cell r="R65">
            <v>43972</v>
          </cell>
        </row>
        <row r="66">
          <cell r="O66">
            <v>0</v>
          </cell>
          <cell r="Q66">
            <v>0</v>
          </cell>
        </row>
        <row r="67">
          <cell r="L67">
            <v>10000</v>
          </cell>
          <cell r="M67">
            <v>5000</v>
          </cell>
          <cell r="N67">
            <v>4845</v>
          </cell>
          <cell r="O67">
            <v>4845</v>
          </cell>
          <cell r="P67">
            <v>4845</v>
          </cell>
          <cell r="Q67">
            <v>0</v>
          </cell>
          <cell r="R67">
            <v>4845</v>
          </cell>
        </row>
        <row r="69">
          <cell r="L69">
            <v>0</v>
          </cell>
          <cell r="M69">
            <v>7000</v>
          </cell>
          <cell r="N69">
            <v>6486</v>
          </cell>
          <cell r="O69">
            <v>6486</v>
          </cell>
          <cell r="P69">
            <v>6486</v>
          </cell>
          <cell r="Q69">
            <v>0</v>
          </cell>
        </row>
        <row r="71">
          <cell r="L71">
            <v>10000</v>
          </cell>
          <cell r="M71">
            <v>4000</v>
          </cell>
          <cell r="N71">
            <v>3926</v>
          </cell>
          <cell r="O71">
            <v>3926</v>
          </cell>
          <cell r="P71">
            <v>3926</v>
          </cell>
          <cell r="Q71">
            <v>0</v>
          </cell>
          <cell r="R71">
            <v>627</v>
          </cell>
        </row>
        <row r="162">
          <cell r="L162">
            <v>36000</v>
          </cell>
          <cell r="M162">
            <v>15000</v>
          </cell>
          <cell r="N162">
            <v>14542</v>
          </cell>
          <cell r="O162">
            <v>14542</v>
          </cell>
          <cell r="P162">
            <v>14542</v>
          </cell>
          <cell r="Q162">
            <v>0</v>
          </cell>
          <cell r="R162">
            <v>14702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3"/>
  <sheetViews>
    <sheetView tabSelected="1" topLeftCell="A48" zoomScaleNormal="100" zoomScaleSheetLayoutView="85" workbookViewId="0">
      <selection activeCell="B279" sqref="B279:J280"/>
    </sheetView>
  </sheetViews>
  <sheetFormatPr defaultRowHeight="12.75"/>
  <cols>
    <col min="1" max="1" width="5.140625" style="1" customWidth="1"/>
    <col min="2" max="2" width="49.140625" style="115" customWidth="1"/>
    <col min="3" max="3" width="8.28515625" style="1" customWidth="1"/>
    <col min="4" max="4" width="8.140625" style="1" customWidth="1"/>
    <col min="5" max="5" width="7.5703125" style="1" customWidth="1"/>
    <col min="6" max="6" width="12.5703125" style="1" customWidth="1"/>
    <col min="7" max="7" width="13" style="1" customWidth="1"/>
    <col min="8" max="8" width="14.140625" style="1" customWidth="1"/>
    <col min="9" max="9" width="14.7109375" style="1" bestFit="1" customWidth="1"/>
    <col min="10" max="10" width="12.5703125" style="1" customWidth="1"/>
    <col min="11" max="11" width="10" style="1" customWidth="1"/>
    <col min="12" max="12" width="14.5703125" style="1" customWidth="1"/>
    <col min="13" max="256" width="9.140625" style="1"/>
    <col min="257" max="257" width="5.140625" style="1" customWidth="1"/>
    <col min="258" max="258" width="49.140625" style="1" customWidth="1"/>
    <col min="259" max="259" width="6.5703125" style="1" customWidth="1"/>
    <col min="260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2.5703125" style="1" customWidth="1"/>
    <col min="267" max="267" width="10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6.5703125" style="1" customWidth="1"/>
    <col min="516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2.5703125" style="1" customWidth="1"/>
    <col min="523" max="523" width="10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6.5703125" style="1" customWidth="1"/>
    <col min="772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2.5703125" style="1" customWidth="1"/>
    <col min="779" max="779" width="10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6.5703125" style="1" customWidth="1"/>
    <col min="1028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2.5703125" style="1" customWidth="1"/>
    <col min="1035" max="1035" width="10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6.5703125" style="1" customWidth="1"/>
    <col min="1284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2.5703125" style="1" customWidth="1"/>
    <col min="1291" max="1291" width="10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6.5703125" style="1" customWidth="1"/>
    <col min="1540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2.5703125" style="1" customWidth="1"/>
    <col min="1547" max="1547" width="10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6.5703125" style="1" customWidth="1"/>
    <col min="1796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2.5703125" style="1" customWidth="1"/>
    <col min="1803" max="1803" width="10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6.5703125" style="1" customWidth="1"/>
    <col min="2052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2.5703125" style="1" customWidth="1"/>
    <col min="2059" max="2059" width="10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6.5703125" style="1" customWidth="1"/>
    <col min="2308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2.5703125" style="1" customWidth="1"/>
    <col min="2315" max="2315" width="10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6.5703125" style="1" customWidth="1"/>
    <col min="2564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2.5703125" style="1" customWidth="1"/>
    <col min="2571" max="2571" width="10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6.5703125" style="1" customWidth="1"/>
    <col min="2820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2.5703125" style="1" customWidth="1"/>
    <col min="2827" max="2827" width="10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6.5703125" style="1" customWidth="1"/>
    <col min="3076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2.5703125" style="1" customWidth="1"/>
    <col min="3083" max="3083" width="10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6.5703125" style="1" customWidth="1"/>
    <col min="3332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2.5703125" style="1" customWidth="1"/>
    <col min="3339" max="3339" width="10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6.5703125" style="1" customWidth="1"/>
    <col min="3588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2.5703125" style="1" customWidth="1"/>
    <col min="3595" max="3595" width="10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6.5703125" style="1" customWidth="1"/>
    <col min="3844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2.5703125" style="1" customWidth="1"/>
    <col min="3851" max="3851" width="10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6.5703125" style="1" customWidth="1"/>
    <col min="4100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2.5703125" style="1" customWidth="1"/>
    <col min="4107" max="4107" width="10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6.5703125" style="1" customWidth="1"/>
    <col min="4356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2.5703125" style="1" customWidth="1"/>
    <col min="4363" max="4363" width="10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6.5703125" style="1" customWidth="1"/>
    <col min="4612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2.5703125" style="1" customWidth="1"/>
    <col min="4619" max="4619" width="10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6.5703125" style="1" customWidth="1"/>
    <col min="4868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2.5703125" style="1" customWidth="1"/>
    <col min="4875" max="4875" width="10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6.5703125" style="1" customWidth="1"/>
    <col min="5124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2.5703125" style="1" customWidth="1"/>
    <col min="5131" max="5131" width="10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6.5703125" style="1" customWidth="1"/>
    <col min="5380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2.5703125" style="1" customWidth="1"/>
    <col min="5387" max="5387" width="10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6.5703125" style="1" customWidth="1"/>
    <col min="5636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2.5703125" style="1" customWidth="1"/>
    <col min="5643" max="5643" width="10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6.5703125" style="1" customWidth="1"/>
    <col min="5892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2.5703125" style="1" customWidth="1"/>
    <col min="5899" max="5899" width="10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6.5703125" style="1" customWidth="1"/>
    <col min="6148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2.5703125" style="1" customWidth="1"/>
    <col min="6155" max="6155" width="10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6.5703125" style="1" customWidth="1"/>
    <col min="6404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2.5703125" style="1" customWidth="1"/>
    <col min="6411" max="6411" width="10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6.5703125" style="1" customWidth="1"/>
    <col min="6660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2.5703125" style="1" customWidth="1"/>
    <col min="6667" max="6667" width="10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6.5703125" style="1" customWidth="1"/>
    <col min="6916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2.5703125" style="1" customWidth="1"/>
    <col min="6923" max="6923" width="10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6.5703125" style="1" customWidth="1"/>
    <col min="7172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2.5703125" style="1" customWidth="1"/>
    <col min="7179" max="7179" width="10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6.5703125" style="1" customWidth="1"/>
    <col min="7428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2.5703125" style="1" customWidth="1"/>
    <col min="7435" max="7435" width="10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6.5703125" style="1" customWidth="1"/>
    <col min="7684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2.5703125" style="1" customWidth="1"/>
    <col min="7691" max="7691" width="10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6.5703125" style="1" customWidth="1"/>
    <col min="7940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2.5703125" style="1" customWidth="1"/>
    <col min="7947" max="7947" width="10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6.5703125" style="1" customWidth="1"/>
    <col min="8196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2.5703125" style="1" customWidth="1"/>
    <col min="8203" max="8203" width="10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6.5703125" style="1" customWidth="1"/>
    <col min="8452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2.5703125" style="1" customWidth="1"/>
    <col min="8459" max="8459" width="10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6.5703125" style="1" customWidth="1"/>
    <col min="8708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2.5703125" style="1" customWidth="1"/>
    <col min="8715" max="8715" width="10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6.5703125" style="1" customWidth="1"/>
    <col min="8964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2.5703125" style="1" customWidth="1"/>
    <col min="8971" max="8971" width="10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6.5703125" style="1" customWidth="1"/>
    <col min="9220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2.5703125" style="1" customWidth="1"/>
    <col min="9227" max="9227" width="10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6.5703125" style="1" customWidth="1"/>
    <col min="9476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2.5703125" style="1" customWidth="1"/>
    <col min="9483" max="9483" width="10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6.5703125" style="1" customWidth="1"/>
    <col min="9732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2.5703125" style="1" customWidth="1"/>
    <col min="9739" max="9739" width="10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6.5703125" style="1" customWidth="1"/>
    <col min="9988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2.5703125" style="1" customWidth="1"/>
    <col min="9995" max="9995" width="10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6.5703125" style="1" customWidth="1"/>
    <col min="10244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2.5703125" style="1" customWidth="1"/>
    <col min="10251" max="10251" width="10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6.5703125" style="1" customWidth="1"/>
    <col min="10500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2.5703125" style="1" customWidth="1"/>
    <col min="10507" max="10507" width="10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6.5703125" style="1" customWidth="1"/>
    <col min="10756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2.5703125" style="1" customWidth="1"/>
    <col min="10763" max="10763" width="10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6.5703125" style="1" customWidth="1"/>
    <col min="11012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2.5703125" style="1" customWidth="1"/>
    <col min="11019" max="11019" width="10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6.5703125" style="1" customWidth="1"/>
    <col min="11268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2.5703125" style="1" customWidth="1"/>
    <col min="11275" max="11275" width="10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6.5703125" style="1" customWidth="1"/>
    <col min="11524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2.5703125" style="1" customWidth="1"/>
    <col min="11531" max="11531" width="10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6.5703125" style="1" customWidth="1"/>
    <col min="11780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2.5703125" style="1" customWidth="1"/>
    <col min="11787" max="11787" width="10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6.5703125" style="1" customWidth="1"/>
    <col min="12036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2.5703125" style="1" customWidth="1"/>
    <col min="12043" max="12043" width="10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6.5703125" style="1" customWidth="1"/>
    <col min="12292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2.5703125" style="1" customWidth="1"/>
    <col min="12299" max="12299" width="10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6.5703125" style="1" customWidth="1"/>
    <col min="12548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2.5703125" style="1" customWidth="1"/>
    <col min="12555" max="12555" width="10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6.5703125" style="1" customWidth="1"/>
    <col min="12804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2.5703125" style="1" customWidth="1"/>
    <col min="12811" max="12811" width="10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6.5703125" style="1" customWidth="1"/>
    <col min="13060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2.5703125" style="1" customWidth="1"/>
    <col min="13067" max="13067" width="10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6.5703125" style="1" customWidth="1"/>
    <col min="13316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2.5703125" style="1" customWidth="1"/>
    <col min="13323" max="13323" width="10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6.5703125" style="1" customWidth="1"/>
    <col min="13572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2.5703125" style="1" customWidth="1"/>
    <col min="13579" max="13579" width="10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6.5703125" style="1" customWidth="1"/>
    <col min="13828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2.5703125" style="1" customWidth="1"/>
    <col min="13835" max="13835" width="10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6.5703125" style="1" customWidth="1"/>
    <col min="14084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2.5703125" style="1" customWidth="1"/>
    <col min="14091" max="14091" width="10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6.5703125" style="1" customWidth="1"/>
    <col min="14340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2.5703125" style="1" customWidth="1"/>
    <col min="14347" max="14347" width="10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6.5703125" style="1" customWidth="1"/>
    <col min="14596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2.5703125" style="1" customWidth="1"/>
    <col min="14603" max="14603" width="10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6.5703125" style="1" customWidth="1"/>
    <col min="14852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2.5703125" style="1" customWidth="1"/>
    <col min="14859" max="14859" width="10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6.5703125" style="1" customWidth="1"/>
    <col min="15108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2.5703125" style="1" customWidth="1"/>
    <col min="15115" max="15115" width="10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6.5703125" style="1" customWidth="1"/>
    <col min="15364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2.5703125" style="1" customWidth="1"/>
    <col min="15371" max="15371" width="10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6.5703125" style="1" customWidth="1"/>
    <col min="15620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2.5703125" style="1" customWidth="1"/>
    <col min="15627" max="15627" width="10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6.5703125" style="1" customWidth="1"/>
    <col min="15876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2.5703125" style="1" customWidth="1"/>
    <col min="15883" max="15883" width="10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6.5703125" style="1" customWidth="1"/>
    <col min="16132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2.5703125" style="1" customWidth="1"/>
    <col min="16139" max="16139" width="10" style="1" customWidth="1"/>
    <col min="16140" max="16140" width="14.5703125" style="1" customWidth="1"/>
    <col min="16141" max="16384" width="9.140625" style="1"/>
  </cols>
  <sheetData>
    <row r="1" spans="1:13" s="112" customFormat="1" ht="15" customHeight="1">
      <c r="B1" s="113" t="s">
        <v>459</v>
      </c>
      <c r="I1" s="163" t="s">
        <v>479</v>
      </c>
      <c r="J1" s="163"/>
    </row>
    <row r="2" spans="1:13" s="112" customFormat="1" ht="15" customHeight="1" thickBot="1">
      <c r="B2" s="113" t="s">
        <v>460</v>
      </c>
    </row>
    <row r="3" spans="1:13" ht="15.75" customHeight="1" thickBot="1">
      <c r="B3" s="180" t="s">
        <v>458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</row>
    <row r="4" spans="1:13" ht="15.75">
      <c r="B4" s="185" t="s">
        <v>0</v>
      </c>
      <c r="C4" s="185"/>
      <c r="D4" s="185"/>
      <c r="E4" s="185"/>
      <c r="F4" s="185"/>
      <c r="G4" s="185"/>
      <c r="H4" s="185"/>
      <c r="I4" s="185"/>
      <c r="J4" s="185"/>
      <c r="K4" s="185"/>
    </row>
    <row r="5" spans="1:13" ht="15">
      <c r="B5" s="186" t="str">
        <f>'[1]51'!B6:K6</f>
        <v>la data de 31.12.2019</v>
      </c>
      <c r="C5" s="186"/>
      <c r="D5" s="186"/>
      <c r="E5" s="186"/>
      <c r="F5" s="186"/>
      <c r="G5" s="186"/>
      <c r="H5" s="186"/>
      <c r="I5" s="186"/>
      <c r="J5" s="186"/>
      <c r="K5" s="186"/>
      <c r="L5" s="116"/>
    </row>
    <row r="6" spans="1:13" ht="15" hidden="1">
      <c r="B6" s="2"/>
      <c r="C6" s="2"/>
      <c r="D6" s="2"/>
      <c r="E6" s="2"/>
      <c r="F6" s="3">
        <f t="shared" ref="F6:L6" si="0">F9-F7</f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4"/>
    </row>
    <row r="7" spans="1:13" ht="13.5" hidden="1" thickBot="1">
      <c r="B7" s="5"/>
      <c r="C7" s="5"/>
      <c r="D7" s="5"/>
      <c r="E7" s="5"/>
      <c r="F7" s="6">
        <f>'[1]66.1'!L8+'[1]66.SPAS'!L8</f>
        <v>4776000</v>
      </c>
      <c r="G7" s="6">
        <f>'[1]66.1'!M8+'[1]66.SPAS'!M8</f>
        <v>4831000</v>
      </c>
      <c r="H7" s="6">
        <f>'[1]66.1'!N8+'[1]66.SPAS'!N8</f>
        <v>4804587</v>
      </c>
      <c r="I7" s="6">
        <f>'[1]66.1'!O8+'[1]66.SPAS'!O8</f>
        <v>4804587</v>
      </c>
      <c r="J7" s="6">
        <f>'[1]66.1'!P8+'[1]66.SPAS'!P8</f>
        <v>4804587</v>
      </c>
      <c r="K7" s="6">
        <f>'[1]66.1'!Q8+'[1]66.SPAS'!Q8</f>
        <v>0</v>
      </c>
      <c r="L7" s="6">
        <f>'[1]66.1'!R8+'[1]66.SPAS'!R8</f>
        <v>4825325</v>
      </c>
      <c r="M7" s="4"/>
    </row>
    <row r="8" spans="1:13" ht="65.25" customHeight="1">
      <c r="A8" s="187" t="s">
        <v>1</v>
      </c>
      <c r="B8" s="187"/>
      <c r="C8" s="134" t="str">
        <f>'[1]51'!C9</f>
        <v>Cod indica tor</v>
      </c>
      <c r="D8" s="135" t="str">
        <f>'[1]51'!D9</f>
        <v>Credite de angaja ment initiale</v>
      </c>
      <c r="E8" s="135" t="str">
        <f>'[1]51'!E9</f>
        <v>Credite de angajament definitive</v>
      </c>
      <c r="F8" s="134" t="str">
        <f>'[1]51'!F9</f>
        <v>Prevederi
initiale</v>
      </c>
      <c r="G8" s="134" t="str">
        <f>'[1]51'!G9</f>
        <v>Prevederi 
definitive</v>
      </c>
      <c r="H8" s="134" t="str">
        <f>'[1]51'!H9</f>
        <v>Angajamente 
bugetare</v>
      </c>
      <c r="I8" s="134" t="str">
        <f>'[1]51'!I9</f>
        <v>Angajamente 
legale</v>
      </c>
      <c r="J8" s="134" t="str">
        <f>'[1]51'!J9</f>
        <v>Plati 
efectuate</v>
      </c>
      <c r="K8" s="134" t="str">
        <f>'[1]51'!K9</f>
        <v>Angajamente 
legale de platit</v>
      </c>
      <c r="L8" s="134" t="str">
        <f>'[1]51'!L9</f>
        <v>Cheltuieli efective</v>
      </c>
    </row>
    <row r="9" spans="1:13" ht="41.25" customHeight="1">
      <c r="A9" s="189" t="s">
        <v>461</v>
      </c>
      <c r="B9" s="189"/>
      <c r="C9" s="136"/>
      <c r="D9" s="137"/>
      <c r="E9" s="137"/>
      <c r="F9" s="138">
        <f t="shared" ref="F9:L9" si="1">F10+F184</f>
        <v>4776000</v>
      </c>
      <c r="G9" s="138">
        <f>G10+G184</f>
        <v>4831000</v>
      </c>
      <c r="H9" s="138">
        <f t="shared" si="1"/>
        <v>4804587</v>
      </c>
      <c r="I9" s="138">
        <f t="shared" si="1"/>
        <v>4804587</v>
      </c>
      <c r="J9" s="138">
        <f t="shared" si="1"/>
        <v>4804587</v>
      </c>
      <c r="K9" s="138">
        <f t="shared" si="1"/>
        <v>0</v>
      </c>
      <c r="L9" s="138">
        <f t="shared" si="1"/>
        <v>4825325</v>
      </c>
    </row>
    <row r="10" spans="1:13" ht="27.75" customHeight="1">
      <c r="A10" s="188" t="s">
        <v>462</v>
      </c>
      <c r="B10" s="188"/>
      <c r="C10" s="7"/>
      <c r="D10" s="8"/>
      <c r="E10" s="8"/>
      <c r="F10" s="118">
        <f>F12+F49+F155</f>
        <v>4476000</v>
      </c>
      <c r="G10" s="118">
        <f t="shared" ref="G10:L10" si="2">G12+G49+G155</f>
        <v>4531000</v>
      </c>
      <c r="H10" s="118">
        <f t="shared" si="2"/>
        <v>4504588</v>
      </c>
      <c r="I10" s="118">
        <f t="shared" si="2"/>
        <v>4504588</v>
      </c>
      <c r="J10" s="118">
        <f t="shared" si="2"/>
        <v>4504588</v>
      </c>
      <c r="K10" s="118">
        <f t="shared" si="2"/>
        <v>0</v>
      </c>
      <c r="L10" s="118">
        <f t="shared" si="2"/>
        <v>4525326</v>
      </c>
    </row>
    <row r="11" spans="1:13" ht="19.5" customHeight="1">
      <c r="A11" s="183" t="s">
        <v>463</v>
      </c>
      <c r="B11" s="183"/>
      <c r="C11" s="9" t="s">
        <v>2</v>
      </c>
      <c r="D11" s="10"/>
      <c r="E11" s="10"/>
      <c r="F11" s="119">
        <f>F12+F49+F107+F123+F127+F130+F144+F148+F155+F185</f>
        <v>4776000</v>
      </c>
      <c r="G11" s="119">
        <f t="shared" ref="G11:L11" si="3">G12+G49+G107+G123+G127+G130+G144+G148+G155+G185</f>
        <v>4831000</v>
      </c>
      <c r="H11" s="119">
        <f t="shared" si="3"/>
        <v>4804587</v>
      </c>
      <c r="I11" s="119">
        <f t="shared" si="3"/>
        <v>4804587</v>
      </c>
      <c r="J11" s="119">
        <f t="shared" si="3"/>
        <v>4804587</v>
      </c>
      <c r="K11" s="119">
        <f t="shared" si="3"/>
        <v>0</v>
      </c>
      <c r="L11" s="119">
        <f t="shared" si="3"/>
        <v>4825325</v>
      </c>
    </row>
    <row r="12" spans="1:13" s="13" customFormat="1" ht="27.75" customHeight="1">
      <c r="A12" s="184" t="s">
        <v>464</v>
      </c>
      <c r="B12" s="184"/>
      <c r="C12" s="12" t="s">
        <v>3</v>
      </c>
      <c r="D12" s="12"/>
      <c r="E12" s="12"/>
      <c r="F12" s="120">
        <f>F13+F31+F41</f>
        <v>4310000</v>
      </c>
      <c r="G12" s="120">
        <f t="shared" ref="G12:L12" si="4">G13+G31+G41</f>
        <v>4386000</v>
      </c>
      <c r="H12" s="120">
        <f t="shared" si="4"/>
        <v>4360821</v>
      </c>
      <c r="I12" s="120">
        <f t="shared" si="4"/>
        <v>4360821</v>
      </c>
      <c r="J12" s="120">
        <f t="shared" si="4"/>
        <v>4360821</v>
      </c>
      <c r="K12" s="120">
        <f t="shared" si="4"/>
        <v>0</v>
      </c>
      <c r="L12" s="120">
        <f t="shared" si="4"/>
        <v>4391184</v>
      </c>
    </row>
    <row r="13" spans="1:13" ht="17.25" customHeight="1">
      <c r="A13" s="173" t="s">
        <v>467</v>
      </c>
      <c r="B13" s="173"/>
      <c r="C13" s="14" t="s">
        <v>4</v>
      </c>
      <c r="D13" s="14"/>
      <c r="E13" s="14"/>
      <c r="F13" s="95">
        <f>F14+F18+F19+F24+F23+F25+F26+F27+F28+F29+F30+F40+F39</f>
        <v>4183000</v>
      </c>
      <c r="G13" s="95">
        <f t="shared" ref="G13:L13" si="5">G14+G18+G19+G24+G23+G25+G26+G27+G28+G29+G30+G40+G39</f>
        <v>4290000</v>
      </c>
      <c r="H13" s="95">
        <f t="shared" si="5"/>
        <v>4265481</v>
      </c>
      <c r="I13" s="95">
        <f t="shared" si="5"/>
        <v>4265481</v>
      </c>
      <c r="J13" s="95">
        <f t="shared" si="5"/>
        <v>4265481</v>
      </c>
      <c r="K13" s="95">
        <f t="shared" si="5"/>
        <v>0</v>
      </c>
      <c r="L13" s="95">
        <f t="shared" si="5"/>
        <v>4295239</v>
      </c>
    </row>
    <row r="14" spans="1:13" ht="17.25" customHeight="1">
      <c r="A14" s="40"/>
      <c r="B14" s="16" t="s">
        <v>5</v>
      </c>
      <c r="C14" s="17" t="s">
        <v>6</v>
      </c>
      <c r="D14" s="17"/>
      <c r="E14" s="17"/>
      <c r="F14" s="18">
        <f>'[1]66.SPAS'!L13</f>
        <v>3980000</v>
      </c>
      <c r="G14" s="18">
        <f>'[1]66.SPAS'!M13</f>
        <v>4106000</v>
      </c>
      <c r="H14" s="18">
        <f>'[1]66.SPAS'!N13</f>
        <v>4082647</v>
      </c>
      <c r="I14" s="18">
        <f>'[1]66.SPAS'!O13</f>
        <v>4082647</v>
      </c>
      <c r="J14" s="18">
        <f>'[1]66.SPAS'!P13</f>
        <v>4082647</v>
      </c>
      <c r="K14" s="18">
        <f>'[1]66.SPAS'!Q13</f>
        <v>0</v>
      </c>
      <c r="L14" s="18">
        <f>'[1]66.SPAS'!R13</f>
        <v>4112405</v>
      </c>
    </row>
    <row r="15" spans="1:13" s="22" customFormat="1" ht="16.5" hidden="1" customHeight="1">
      <c r="A15" s="139"/>
      <c r="B15" s="19" t="s">
        <v>7</v>
      </c>
      <c r="C15" s="20" t="s">
        <v>8</v>
      </c>
      <c r="D15" s="20"/>
      <c r="E15" s="20"/>
      <c r="F15" s="18"/>
      <c r="G15" s="121"/>
      <c r="H15" s="121"/>
      <c r="I15" s="121"/>
      <c r="J15" s="122"/>
      <c r="K15" s="121">
        <f t="shared" ref="K15:K38" si="6">H15-J15</f>
        <v>0</v>
      </c>
      <c r="L15" s="121">
        <f>J15</f>
        <v>0</v>
      </c>
    </row>
    <row r="16" spans="1:13" s="22" customFormat="1" ht="17.25" hidden="1" customHeight="1">
      <c r="A16" s="139"/>
      <c r="B16" s="19" t="s">
        <v>9</v>
      </c>
      <c r="C16" s="20" t="s">
        <v>10</v>
      </c>
      <c r="D16" s="20"/>
      <c r="E16" s="20"/>
      <c r="F16" s="18"/>
      <c r="G16" s="121"/>
      <c r="H16" s="121"/>
      <c r="I16" s="121"/>
      <c r="J16" s="122"/>
      <c r="K16" s="121">
        <f t="shared" si="6"/>
        <v>0</v>
      </c>
      <c r="L16" s="121">
        <f>J16</f>
        <v>0</v>
      </c>
    </row>
    <row r="17" spans="1:12" s="22" customFormat="1" ht="17.25" hidden="1" customHeight="1">
      <c r="A17" s="139"/>
      <c r="B17" s="19" t="s">
        <v>11</v>
      </c>
      <c r="C17" s="20" t="s">
        <v>12</v>
      </c>
      <c r="D17" s="20"/>
      <c r="E17" s="20"/>
      <c r="F17" s="18"/>
      <c r="G17" s="121"/>
      <c r="H17" s="121"/>
      <c r="I17" s="121"/>
      <c r="J17" s="122"/>
      <c r="K17" s="121">
        <f t="shared" si="6"/>
        <v>0</v>
      </c>
      <c r="L17" s="121">
        <f>J17</f>
        <v>0</v>
      </c>
    </row>
    <row r="18" spans="1:12" ht="17.25" hidden="1" customHeight="1">
      <c r="A18" s="40"/>
      <c r="B18" s="16" t="s">
        <v>13</v>
      </c>
      <c r="C18" s="17" t="s">
        <v>14</v>
      </c>
      <c r="D18" s="17"/>
      <c r="E18" s="17"/>
      <c r="F18" s="18"/>
      <c r="G18" s="121"/>
      <c r="H18" s="121"/>
      <c r="I18" s="121">
        <f>H18</f>
        <v>0</v>
      </c>
      <c r="J18" s="123"/>
      <c r="K18" s="121">
        <f t="shared" si="6"/>
        <v>0</v>
      </c>
      <c r="L18" s="121">
        <f>J18</f>
        <v>0</v>
      </c>
    </row>
    <row r="19" spans="1:12" ht="17.25" hidden="1" customHeight="1">
      <c r="A19" s="40"/>
      <c r="B19" s="16" t="s">
        <v>15</v>
      </c>
      <c r="C19" s="17" t="s">
        <v>16</v>
      </c>
      <c r="D19" s="17"/>
      <c r="E19" s="17"/>
      <c r="F19" s="18"/>
      <c r="G19" s="121"/>
      <c r="H19" s="121"/>
      <c r="I19" s="121"/>
      <c r="J19" s="121"/>
      <c r="K19" s="121">
        <f t="shared" si="6"/>
        <v>0</v>
      </c>
      <c r="L19" s="121"/>
    </row>
    <row r="20" spans="1:12" ht="17.25" hidden="1" customHeight="1">
      <c r="A20" s="40"/>
      <c r="B20" s="16" t="s">
        <v>17</v>
      </c>
      <c r="C20" s="17" t="s">
        <v>18</v>
      </c>
      <c r="D20" s="17"/>
      <c r="E20" s="17"/>
      <c r="F20" s="97"/>
      <c r="G20" s="121"/>
      <c r="H20" s="121"/>
      <c r="I20" s="121"/>
      <c r="J20" s="121"/>
      <c r="K20" s="121">
        <f t="shared" si="6"/>
        <v>0</v>
      </c>
      <c r="L20" s="121" t="s">
        <v>19</v>
      </c>
    </row>
    <row r="21" spans="1:12" ht="17.25" hidden="1" customHeight="1">
      <c r="A21" s="40"/>
      <c r="B21" s="16" t="s">
        <v>20</v>
      </c>
      <c r="C21" s="17" t="s">
        <v>21</v>
      </c>
      <c r="D21" s="17"/>
      <c r="E21" s="17"/>
      <c r="F21" s="97"/>
      <c r="G21" s="121"/>
      <c r="H21" s="123"/>
      <c r="I21" s="123"/>
      <c r="J21" s="123"/>
      <c r="K21" s="121">
        <f t="shared" si="6"/>
        <v>0</v>
      </c>
      <c r="L21" s="123" t="s">
        <v>19</v>
      </c>
    </row>
    <row r="22" spans="1:12" ht="14.25" hidden="1" customHeight="1">
      <c r="A22" s="40"/>
      <c r="B22" s="16" t="s">
        <v>22</v>
      </c>
      <c r="C22" s="17" t="s">
        <v>23</v>
      </c>
      <c r="D22" s="17"/>
      <c r="E22" s="17"/>
      <c r="F22" s="97"/>
      <c r="G22" s="121"/>
      <c r="H22" s="121"/>
      <c r="I22" s="121"/>
      <c r="J22" s="121"/>
      <c r="K22" s="121">
        <f t="shared" si="6"/>
        <v>0</v>
      </c>
      <c r="L22" s="121" t="s">
        <v>19</v>
      </c>
    </row>
    <row r="23" spans="1:12" ht="17.25" hidden="1" customHeight="1">
      <c r="A23" s="40"/>
      <c r="B23" s="16" t="s">
        <v>24</v>
      </c>
      <c r="C23" s="17" t="s">
        <v>25</v>
      </c>
      <c r="D23" s="17"/>
      <c r="E23" s="17"/>
      <c r="F23" s="97"/>
      <c r="G23" s="121"/>
      <c r="H23" s="121"/>
      <c r="I23" s="121"/>
      <c r="J23" s="121"/>
      <c r="K23" s="121">
        <f t="shared" si="6"/>
        <v>0</v>
      </c>
      <c r="L23" s="121"/>
    </row>
    <row r="24" spans="1:12" ht="17.25" hidden="1" customHeight="1">
      <c r="A24" s="40"/>
      <c r="B24" s="16" t="s">
        <v>26</v>
      </c>
      <c r="C24" s="17" t="s">
        <v>27</v>
      </c>
      <c r="D24" s="17"/>
      <c r="E24" s="17"/>
      <c r="F24" s="97"/>
      <c r="G24" s="121"/>
      <c r="H24" s="121"/>
      <c r="I24" s="121"/>
      <c r="J24" s="121"/>
      <c r="K24" s="121">
        <f t="shared" si="6"/>
        <v>0</v>
      </c>
      <c r="L24" s="121"/>
    </row>
    <row r="25" spans="1:12" ht="15" hidden="1" customHeight="1">
      <c r="A25" s="40"/>
      <c r="B25" s="16" t="s">
        <v>28</v>
      </c>
      <c r="C25" s="17" t="s">
        <v>29</v>
      </c>
      <c r="D25" s="17"/>
      <c r="E25" s="17"/>
      <c r="F25" s="97"/>
      <c r="G25" s="121"/>
      <c r="H25" s="121"/>
      <c r="I25" s="121"/>
      <c r="J25" s="121"/>
      <c r="K25" s="121">
        <f t="shared" si="6"/>
        <v>0</v>
      </c>
      <c r="L25" s="121"/>
    </row>
    <row r="26" spans="1:12" ht="15" hidden="1" customHeight="1">
      <c r="A26" s="140"/>
      <c r="B26" s="24" t="s">
        <v>30</v>
      </c>
      <c r="C26" s="17" t="s">
        <v>31</v>
      </c>
      <c r="D26" s="17"/>
      <c r="E26" s="17"/>
      <c r="F26" s="97"/>
      <c r="G26" s="121"/>
      <c r="H26" s="121"/>
      <c r="I26" s="121"/>
      <c r="J26" s="121"/>
      <c r="K26" s="121">
        <f t="shared" si="6"/>
        <v>0</v>
      </c>
      <c r="L26" s="121"/>
    </row>
    <row r="27" spans="1:12" ht="15" hidden="1" customHeight="1">
      <c r="A27" s="140"/>
      <c r="B27" s="24" t="s">
        <v>32</v>
      </c>
      <c r="C27" s="17" t="s">
        <v>33</v>
      </c>
      <c r="D27" s="17"/>
      <c r="E27" s="17"/>
      <c r="F27" s="97"/>
      <c r="G27" s="121"/>
      <c r="H27" s="121"/>
      <c r="I27" s="121"/>
      <c r="J27" s="121"/>
      <c r="K27" s="121">
        <f t="shared" si="6"/>
        <v>0</v>
      </c>
      <c r="L27" s="121"/>
    </row>
    <row r="28" spans="1:12" ht="15" hidden="1" customHeight="1">
      <c r="A28" s="140"/>
      <c r="B28" s="24" t="s">
        <v>34</v>
      </c>
      <c r="C28" s="17" t="s">
        <v>35</v>
      </c>
      <c r="D28" s="17"/>
      <c r="E28" s="17"/>
      <c r="F28" s="97"/>
      <c r="G28" s="121"/>
      <c r="H28" s="121"/>
      <c r="I28" s="121"/>
      <c r="J28" s="121"/>
      <c r="K28" s="121">
        <f t="shared" si="6"/>
        <v>0</v>
      </c>
      <c r="L28" s="121"/>
    </row>
    <row r="29" spans="1:12" ht="15" hidden="1" customHeight="1">
      <c r="A29" s="140"/>
      <c r="B29" s="24" t="s">
        <v>36</v>
      </c>
      <c r="C29" s="17" t="s">
        <v>37</v>
      </c>
      <c r="D29" s="17"/>
      <c r="E29" s="17"/>
      <c r="F29" s="97"/>
      <c r="G29" s="121"/>
      <c r="H29" s="121"/>
      <c r="I29" s="121"/>
      <c r="J29" s="121"/>
      <c r="K29" s="121">
        <f t="shared" si="6"/>
        <v>0</v>
      </c>
      <c r="L29" s="121"/>
    </row>
    <row r="30" spans="1:12" ht="15" hidden="1" customHeight="1">
      <c r="A30" s="140"/>
      <c r="B30" s="16" t="s">
        <v>38</v>
      </c>
      <c r="C30" s="17" t="s">
        <v>39</v>
      </c>
      <c r="D30" s="17"/>
      <c r="E30" s="17"/>
      <c r="F30" s="97"/>
      <c r="G30" s="121"/>
      <c r="H30" s="121"/>
      <c r="I30" s="121"/>
      <c r="J30" s="121"/>
      <c r="K30" s="121">
        <f t="shared" si="6"/>
        <v>0</v>
      </c>
      <c r="L30" s="121"/>
    </row>
    <row r="31" spans="1:12" ht="17.25" hidden="1" customHeight="1">
      <c r="A31" s="37" t="s">
        <v>40</v>
      </c>
      <c r="B31" s="25"/>
      <c r="C31" s="14" t="s">
        <v>41</v>
      </c>
      <c r="D31" s="14"/>
      <c r="E31" s="14"/>
      <c r="F31" s="95"/>
      <c r="G31" s="95"/>
      <c r="H31" s="95"/>
      <c r="I31" s="95"/>
      <c r="J31" s="95"/>
      <c r="K31" s="121">
        <f t="shared" si="6"/>
        <v>0</v>
      </c>
      <c r="L31" s="95">
        <f>L32+L33+L34+L35+L36+L38</f>
        <v>0</v>
      </c>
    </row>
    <row r="32" spans="1:12" ht="13.5" hidden="1" customHeight="1">
      <c r="A32" s="140"/>
      <c r="B32" s="16" t="s">
        <v>42</v>
      </c>
      <c r="C32" s="17" t="s">
        <v>43</v>
      </c>
      <c r="D32" s="17"/>
      <c r="E32" s="17"/>
      <c r="F32" s="97"/>
      <c r="G32" s="97"/>
      <c r="H32" s="97"/>
      <c r="I32" s="97"/>
      <c r="J32" s="97"/>
      <c r="K32" s="121">
        <f t="shared" si="6"/>
        <v>0</v>
      </c>
      <c r="L32" s="97"/>
    </row>
    <row r="33" spans="1:12" ht="13.5" hidden="1" customHeight="1">
      <c r="A33" s="140"/>
      <c r="B33" s="16" t="s">
        <v>44</v>
      </c>
      <c r="C33" s="17" t="s">
        <v>45</v>
      </c>
      <c r="D33" s="17"/>
      <c r="E33" s="17"/>
      <c r="F33" s="97"/>
      <c r="G33" s="97"/>
      <c r="H33" s="97"/>
      <c r="I33" s="97"/>
      <c r="J33" s="97"/>
      <c r="K33" s="121">
        <f t="shared" si="6"/>
        <v>0</v>
      </c>
      <c r="L33" s="97"/>
    </row>
    <row r="34" spans="1:12" ht="17.25" hidden="1" customHeight="1">
      <c r="A34" s="140"/>
      <c r="B34" s="16" t="s">
        <v>46</v>
      </c>
      <c r="C34" s="17" t="s">
        <v>47</v>
      </c>
      <c r="D34" s="17"/>
      <c r="E34" s="17"/>
      <c r="F34" s="97"/>
      <c r="G34" s="97"/>
      <c r="H34" s="97"/>
      <c r="I34" s="97"/>
      <c r="J34" s="97"/>
      <c r="K34" s="121">
        <f t="shared" si="6"/>
        <v>0</v>
      </c>
      <c r="L34" s="97"/>
    </row>
    <row r="35" spans="1:12" ht="15.75" hidden="1" customHeight="1">
      <c r="A35" s="140"/>
      <c r="B35" s="16" t="s">
        <v>48</v>
      </c>
      <c r="C35" s="17" t="s">
        <v>49</v>
      </c>
      <c r="D35" s="17"/>
      <c r="E35" s="17"/>
      <c r="F35" s="97"/>
      <c r="G35" s="97"/>
      <c r="H35" s="97"/>
      <c r="I35" s="97"/>
      <c r="J35" s="97"/>
      <c r="K35" s="121">
        <f t="shared" si="6"/>
        <v>0</v>
      </c>
      <c r="L35" s="97"/>
    </row>
    <row r="36" spans="1:12" ht="15.75" hidden="1" customHeight="1">
      <c r="A36" s="140"/>
      <c r="B36" s="24" t="s">
        <v>50</v>
      </c>
      <c r="C36" s="17" t="s">
        <v>51</v>
      </c>
      <c r="D36" s="17"/>
      <c r="E36" s="17"/>
      <c r="F36" s="97"/>
      <c r="G36" s="97"/>
      <c r="H36" s="97"/>
      <c r="I36" s="97"/>
      <c r="J36" s="97"/>
      <c r="K36" s="121">
        <f t="shared" si="6"/>
        <v>0</v>
      </c>
      <c r="L36" s="97"/>
    </row>
    <row r="37" spans="1:12" ht="15.75" hidden="1" customHeight="1">
      <c r="A37" s="140"/>
      <c r="B37" s="24" t="s">
        <v>52</v>
      </c>
      <c r="C37" s="17" t="s">
        <v>53</v>
      </c>
      <c r="D37" s="17"/>
      <c r="E37" s="17"/>
      <c r="F37" s="97"/>
      <c r="G37" s="97"/>
      <c r="H37" s="97"/>
      <c r="I37" s="97"/>
      <c r="J37" s="97"/>
      <c r="K37" s="121">
        <f t="shared" si="6"/>
        <v>0</v>
      </c>
      <c r="L37" s="97" t="s">
        <v>19</v>
      </c>
    </row>
    <row r="38" spans="1:12" ht="13.5" hidden="1" customHeight="1">
      <c r="A38" s="40"/>
      <c r="B38" s="16" t="s">
        <v>54</v>
      </c>
      <c r="C38" s="17" t="s">
        <v>55</v>
      </c>
      <c r="D38" s="17"/>
      <c r="E38" s="17"/>
      <c r="F38" s="97"/>
      <c r="G38" s="97"/>
      <c r="H38" s="97"/>
      <c r="I38" s="97"/>
      <c r="J38" s="97"/>
      <c r="K38" s="121">
        <f t="shared" si="6"/>
        <v>0</v>
      </c>
      <c r="L38" s="97"/>
    </row>
    <row r="39" spans="1:12" ht="15.95" customHeight="1">
      <c r="A39" s="40"/>
      <c r="B39" s="16" t="s">
        <v>465</v>
      </c>
      <c r="C39" s="17" t="s">
        <v>466</v>
      </c>
      <c r="D39" s="17"/>
      <c r="E39" s="17"/>
      <c r="F39" s="97">
        <f>'[1]66.SPAS'!L28</f>
        <v>184000</v>
      </c>
      <c r="G39" s="97">
        <f>'[1]66.SPAS'!M28</f>
        <v>165000</v>
      </c>
      <c r="H39" s="97">
        <f>'[1]66.SPAS'!N28</f>
        <v>163874</v>
      </c>
      <c r="I39" s="97">
        <f>'[1]66.SPAS'!O28</f>
        <v>163874</v>
      </c>
      <c r="J39" s="97">
        <f>'[1]66.SPAS'!P28</f>
        <v>163874</v>
      </c>
      <c r="K39" s="97">
        <f>'[1]66.SPAS'!Q28</f>
        <v>0</v>
      </c>
      <c r="L39" s="97">
        <f>'[1]66.SPAS'!R28</f>
        <v>163874</v>
      </c>
    </row>
    <row r="40" spans="1:12" ht="17.25" customHeight="1">
      <c r="A40" s="40"/>
      <c r="B40" s="117" t="s">
        <v>38</v>
      </c>
      <c r="C40" s="17" t="s">
        <v>39</v>
      </c>
      <c r="D40" s="17"/>
      <c r="E40" s="124"/>
      <c r="F40" s="97">
        <f>'[1]66.SPAS'!L29</f>
        <v>19000</v>
      </c>
      <c r="G40" s="97">
        <f>'[1]66.SPAS'!M29</f>
        <v>19000</v>
      </c>
      <c r="H40" s="97">
        <f>'[1]66.SPAS'!N29</f>
        <v>18960</v>
      </c>
      <c r="I40" s="97">
        <f>'[1]66.SPAS'!O29</f>
        <v>18960</v>
      </c>
      <c r="J40" s="97">
        <f>'[1]66.SPAS'!P29</f>
        <v>18960</v>
      </c>
      <c r="K40" s="97">
        <f>'[1]66.SPAS'!Q29</f>
        <v>0</v>
      </c>
      <c r="L40" s="97">
        <f>'[1]66.SPAS'!R29</f>
        <v>18960</v>
      </c>
    </row>
    <row r="41" spans="1:12" ht="20.100000000000001" customHeight="1">
      <c r="A41" s="174" t="s">
        <v>468</v>
      </c>
      <c r="B41" s="174"/>
      <c r="C41" s="14" t="s">
        <v>56</v>
      </c>
      <c r="D41" s="14"/>
      <c r="E41" s="14"/>
      <c r="F41" s="95">
        <f t="shared" ref="F41:L41" si="7">F42+F43+F44+F45+F46+F47+F48</f>
        <v>127000</v>
      </c>
      <c r="G41" s="95">
        <f t="shared" si="7"/>
        <v>96000</v>
      </c>
      <c r="H41" s="95">
        <f t="shared" si="7"/>
        <v>95340</v>
      </c>
      <c r="I41" s="95">
        <f t="shared" si="7"/>
        <v>95340</v>
      </c>
      <c r="J41" s="95">
        <f t="shared" si="7"/>
        <v>95340</v>
      </c>
      <c r="K41" s="95">
        <f t="shared" si="7"/>
        <v>0</v>
      </c>
      <c r="L41" s="95">
        <f t="shared" si="7"/>
        <v>95945</v>
      </c>
    </row>
    <row r="42" spans="1:12" ht="16.5" hidden="1" customHeight="1">
      <c r="A42" s="140"/>
      <c r="B42" s="29" t="s">
        <v>57</v>
      </c>
      <c r="C42" s="17" t="s">
        <v>58</v>
      </c>
      <c r="D42" s="17"/>
      <c r="E42" s="17"/>
      <c r="F42" s="23"/>
      <c r="G42" s="21"/>
      <c r="H42" s="21"/>
      <c r="I42" s="21">
        <f>H42</f>
        <v>0</v>
      </c>
      <c r="J42" s="21"/>
      <c r="K42" s="21">
        <f t="shared" ref="K42:K47" si="8">H42-J42</f>
        <v>0</v>
      </c>
      <c r="L42" s="21"/>
    </row>
    <row r="43" spans="1:12" ht="16.5" hidden="1" customHeight="1">
      <c r="A43" s="141"/>
      <c r="B43" s="24" t="s">
        <v>59</v>
      </c>
      <c r="C43" s="17" t="s">
        <v>60</v>
      </c>
      <c r="D43" s="17"/>
      <c r="E43" s="17"/>
      <c r="F43" s="23"/>
      <c r="G43" s="21"/>
      <c r="H43" s="21"/>
      <c r="I43" s="21">
        <f>H43</f>
        <v>0</v>
      </c>
      <c r="J43" s="21"/>
      <c r="K43" s="21">
        <f t="shared" si="8"/>
        <v>0</v>
      </c>
      <c r="L43" s="21"/>
    </row>
    <row r="44" spans="1:12" ht="16.5" hidden="1" customHeight="1">
      <c r="A44" s="141"/>
      <c r="B44" s="24" t="s">
        <v>61</v>
      </c>
      <c r="C44" s="17" t="s">
        <v>62</v>
      </c>
      <c r="D44" s="17"/>
      <c r="E44" s="17"/>
      <c r="F44" s="23"/>
      <c r="G44" s="21"/>
      <c r="H44" s="21"/>
      <c r="I44" s="21">
        <f>H44</f>
        <v>0</v>
      </c>
      <c r="J44" s="21"/>
      <c r="K44" s="21">
        <f t="shared" si="8"/>
        <v>0</v>
      </c>
      <c r="L44" s="21"/>
    </row>
    <row r="45" spans="1:12" ht="16.5" hidden="1" customHeight="1">
      <c r="A45" s="141"/>
      <c r="B45" s="30" t="s">
        <v>63</v>
      </c>
      <c r="C45" s="17" t="s">
        <v>64</v>
      </c>
      <c r="D45" s="17"/>
      <c r="E45" s="17"/>
      <c r="F45" s="23"/>
      <c r="G45" s="23"/>
      <c r="H45" s="21"/>
      <c r="I45" s="21">
        <f>H45</f>
        <v>0</v>
      </c>
      <c r="J45" s="21"/>
      <c r="K45" s="21">
        <f t="shared" si="8"/>
        <v>0</v>
      </c>
      <c r="L45" s="21"/>
    </row>
    <row r="46" spans="1:12" ht="16.5" hidden="1" customHeight="1">
      <c r="A46" s="141"/>
      <c r="B46" s="30" t="s">
        <v>65</v>
      </c>
      <c r="C46" s="17" t="s">
        <v>66</v>
      </c>
      <c r="D46" s="17"/>
      <c r="E46" s="17"/>
      <c r="F46" s="23"/>
      <c r="G46" s="21"/>
      <c r="H46" s="21"/>
      <c r="I46" s="21"/>
      <c r="J46" s="21"/>
      <c r="K46" s="21">
        <f t="shared" si="8"/>
        <v>0</v>
      </c>
      <c r="L46" s="21"/>
    </row>
    <row r="47" spans="1:12" ht="16.5" hidden="1" customHeight="1">
      <c r="A47" s="141"/>
      <c r="B47" s="24" t="s">
        <v>67</v>
      </c>
      <c r="C47" s="17" t="s">
        <v>68</v>
      </c>
      <c r="D47" s="17"/>
      <c r="E47" s="17"/>
      <c r="F47" s="23"/>
      <c r="G47" s="23"/>
      <c r="H47" s="21"/>
      <c r="I47" s="21"/>
      <c r="J47" s="21"/>
      <c r="K47" s="21">
        <f t="shared" si="8"/>
        <v>0</v>
      </c>
      <c r="L47" s="21"/>
    </row>
    <row r="48" spans="1:12" ht="18" customHeight="1">
      <c r="A48" s="141"/>
      <c r="B48" s="117" t="s">
        <v>469</v>
      </c>
      <c r="C48" s="125" t="s">
        <v>69</v>
      </c>
      <c r="D48" s="31"/>
      <c r="E48" s="31"/>
      <c r="F48" s="27">
        <f>'[1]66.SPAS'!L46</f>
        <v>127000</v>
      </c>
      <c r="G48" s="27">
        <f>'[1]66.SPAS'!M46</f>
        <v>96000</v>
      </c>
      <c r="H48" s="27">
        <f>'[1]66.SPAS'!N46</f>
        <v>95340</v>
      </c>
      <c r="I48" s="27">
        <f>'[1]66.SPAS'!O46</f>
        <v>95340</v>
      </c>
      <c r="J48" s="27">
        <f>'[1]66.SPAS'!P46</f>
        <v>95340</v>
      </c>
      <c r="K48" s="27">
        <f>'[1]66.SPAS'!Q46</f>
        <v>0</v>
      </c>
      <c r="L48" s="27">
        <f>'[1]66.SPAS'!R46</f>
        <v>95945</v>
      </c>
    </row>
    <row r="49" spans="1:12" s="13" customFormat="1" ht="21.95" customHeight="1">
      <c r="A49" s="177" t="s">
        <v>470</v>
      </c>
      <c r="B49" s="177"/>
      <c r="C49" s="32" t="s">
        <v>70</v>
      </c>
      <c r="D49" s="32"/>
      <c r="E49" s="32"/>
      <c r="F49" s="120">
        <f t="shared" ref="F49:L49" si="9">F50+F61+F62+F65+F70+F74+F77+F78+F79+F80+F81+F82+F83+F84+F85+F86+F87+F88+F89+F90+F91+F95+F96+F97</f>
        <v>130000</v>
      </c>
      <c r="G49" s="120">
        <f t="shared" si="9"/>
        <v>130000</v>
      </c>
      <c r="H49" s="120">
        <f t="shared" si="9"/>
        <v>129225</v>
      </c>
      <c r="I49" s="120">
        <f t="shared" si="9"/>
        <v>129225</v>
      </c>
      <c r="J49" s="120">
        <f t="shared" si="9"/>
        <v>129225</v>
      </c>
      <c r="K49" s="120">
        <f t="shared" si="9"/>
        <v>0</v>
      </c>
      <c r="L49" s="120">
        <f t="shared" si="9"/>
        <v>119440</v>
      </c>
    </row>
    <row r="50" spans="1:12" ht="18" customHeight="1">
      <c r="A50" s="175" t="s">
        <v>471</v>
      </c>
      <c r="B50" s="175"/>
      <c r="C50" s="14" t="s">
        <v>71</v>
      </c>
      <c r="D50" s="14"/>
      <c r="E50" s="14"/>
      <c r="F50" s="95">
        <f t="shared" ref="F50:L50" si="10">F51+F52+F53+F54+F55+F56+F58+F57+F59+F60</f>
        <v>12000</v>
      </c>
      <c r="G50" s="95">
        <f t="shared" si="10"/>
        <v>10500</v>
      </c>
      <c r="H50" s="95">
        <f t="shared" si="10"/>
        <v>10500</v>
      </c>
      <c r="I50" s="95">
        <f t="shared" si="10"/>
        <v>10500</v>
      </c>
      <c r="J50" s="95">
        <f t="shared" si="10"/>
        <v>10500</v>
      </c>
      <c r="K50" s="95">
        <f t="shared" si="10"/>
        <v>0</v>
      </c>
      <c r="L50" s="95">
        <f t="shared" si="10"/>
        <v>10500</v>
      </c>
    </row>
    <row r="51" spans="1:12" ht="24.95" hidden="1" customHeight="1">
      <c r="A51" s="141"/>
      <c r="B51" s="24" t="s">
        <v>72</v>
      </c>
      <c r="C51" s="17" t="s">
        <v>73</v>
      </c>
      <c r="D51" s="17"/>
      <c r="E51" s="17"/>
      <c r="F51" s="23"/>
      <c r="G51" s="21"/>
      <c r="H51" s="21"/>
      <c r="I51" s="21"/>
      <c r="J51" s="21"/>
      <c r="K51" s="21">
        <f t="shared" ref="K51:K61" si="11">H51-J51</f>
        <v>0</v>
      </c>
      <c r="L51" s="21"/>
    </row>
    <row r="52" spans="1:12" ht="17.25" hidden="1" customHeight="1">
      <c r="A52" s="141"/>
      <c r="B52" s="24" t="s">
        <v>74</v>
      </c>
      <c r="C52" s="17" t="s">
        <v>75</v>
      </c>
      <c r="D52" s="17"/>
      <c r="E52" s="17"/>
      <c r="F52" s="23"/>
      <c r="G52" s="21"/>
      <c r="H52" s="21"/>
      <c r="I52" s="21"/>
      <c r="J52" s="21"/>
      <c r="K52" s="21">
        <f t="shared" si="11"/>
        <v>0</v>
      </c>
      <c r="L52" s="21"/>
    </row>
    <row r="53" spans="1:12" ht="17.25" hidden="1" customHeight="1">
      <c r="A53" s="141"/>
      <c r="B53" s="24" t="s">
        <v>76</v>
      </c>
      <c r="C53" s="17" t="s">
        <v>77</v>
      </c>
      <c r="D53" s="17"/>
      <c r="E53" s="17"/>
      <c r="F53" s="23"/>
      <c r="G53" s="21"/>
      <c r="H53" s="21"/>
      <c r="I53" s="21"/>
      <c r="J53" s="21"/>
      <c r="K53" s="21">
        <f t="shared" si="11"/>
        <v>0</v>
      </c>
      <c r="L53" s="21"/>
    </row>
    <row r="54" spans="1:12" ht="17.25" hidden="1" customHeight="1">
      <c r="A54" s="141"/>
      <c r="B54" s="24" t="s">
        <v>78</v>
      </c>
      <c r="C54" s="17" t="s">
        <v>79</v>
      </c>
      <c r="D54" s="17"/>
      <c r="E54" s="17"/>
      <c r="F54" s="23"/>
      <c r="G54" s="21"/>
      <c r="H54" s="21"/>
      <c r="I54" s="21"/>
      <c r="J54" s="21"/>
      <c r="K54" s="21">
        <f t="shared" si="11"/>
        <v>0</v>
      </c>
      <c r="L54" s="21"/>
    </row>
    <row r="55" spans="1:12" ht="17.25" hidden="1" customHeight="1">
      <c r="A55" s="141"/>
      <c r="B55" s="24" t="s">
        <v>80</v>
      </c>
      <c r="C55" s="17" t="s">
        <v>81</v>
      </c>
      <c r="D55" s="17"/>
      <c r="E55" s="17"/>
      <c r="F55" s="23"/>
      <c r="G55" s="21"/>
      <c r="H55" s="21"/>
      <c r="I55" s="21"/>
      <c r="J55" s="21"/>
      <c r="K55" s="21">
        <f t="shared" si="11"/>
        <v>0</v>
      </c>
      <c r="L55" s="21"/>
    </row>
    <row r="56" spans="1:12" ht="17.25" hidden="1" customHeight="1">
      <c r="A56" s="141"/>
      <c r="B56" s="24" t="s">
        <v>82</v>
      </c>
      <c r="C56" s="17" t="s">
        <v>83</v>
      </c>
      <c r="D56" s="17"/>
      <c r="E56" s="17"/>
      <c r="F56" s="23"/>
      <c r="G56" s="21"/>
      <c r="H56" s="21"/>
      <c r="I56" s="21"/>
      <c r="J56" s="21"/>
      <c r="K56" s="21">
        <f t="shared" si="11"/>
        <v>0</v>
      </c>
      <c r="L56" s="21"/>
    </row>
    <row r="57" spans="1:12" ht="17.25" hidden="1" customHeight="1">
      <c r="A57" s="141"/>
      <c r="B57" s="24" t="s">
        <v>84</v>
      </c>
      <c r="C57" s="17" t="s">
        <v>85</v>
      </c>
      <c r="D57" s="17"/>
      <c r="E57" s="17"/>
      <c r="F57" s="23"/>
      <c r="G57" s="21"/>
      <c r="H57" s="21"/>
      <c r="I57" s="21"/>
      <c r="J57" s="21"/>
      <c r="K57" s="21">
        <f t="shared" si="11"/>
        <v>0</v>
      </c>
      <c r="L57" s="21"/>
    </row>
    <row r="58" spans="1:12" ht="15" hidden="1" customHeight="1">
      <c r="A58" s="141"/>
      <c r="B58" s="24" t="s">
        <v>86</v>
      </c>
      <c r="C58" s="17" t="s">
        <v>87</v>
      </c>
      <c r="D58" s="17"/>
      <c r="E58" s="17"/>
      <c r="F58" s="23"/>
      <c r="G58" s="21"/>
      <c r="H58" s="21"/>
      <c r="I58" s="21"/>
      <c r="J58" s="21"/>
      <c r="K58" s="21">
        <f t="shared" si="11"/>
        <v>0</v>
      </c>
      <c r="L58" s="21"/>
    </row>
    <row r="59" spans="1:12" ht="15" hidden="1" customHeight="1">
      <c r="A59" s="141"/>
      <c r="B59" s="34" t="s">
        <v>88</v>
      </c>
      <c r="C59" s="17" t="s">
        <v>89</v>
      </c>
      <c r="D59" s="17"/>
      <c r="E59" s="17"/>
      <c r="F59" s="23"/>
      <c r="G59" s="21"/>
      <c r="H59" s="21"/>
      <c r="I59" s="21"/>
      <c r="J59" s="21"/>
      <c r="K59" s="21">
        <f t="shared" si="11"/>
        <v>0</v>
      </c>
      <c r="L59" s="21"/>
    </row>
    <row r="60" spans="1:12" ht="20.100000000000001" customHeight="1">
      <c r="A60" s="141"/>
      <c r="B60" s="24" t="s">
        <v>90</v>
      </c>
      <c r="C60" s="17" t="s">
        <v>91</v>
      </c>
      <c r="D60" s="17"/>
      <c r="E60" s="17"/>
      <c r="F60" s="27">
        <f>'[1]66.SPAS'!L58</f>
        <v>12000</v>
      </c>
      <c r="G60" s="27">
        <f>'[1]66.SPAS'!M58</f>
        <v>10500</v>
      </c>
      <c r="H60" s="27">
        <f>'[1]66.SPAS'!N58</f>
        <v>10500</v>
      </c>
      <c r="I60" s="27">
        <f>'[1]66.SPAS'!O58</f>
        <v>10500</v>
      </c>
      <c r="J60" s="27">
        <f>'[1]66.SPAS'!P58</f>
        <v>10500</v>
      </c>
      <c r="K60" s="27">
        <f>'[1]66.SPAS'!Q58</f>
        <v>0</v>
      </c>
      <c r="L60" s="27">
        <f>'[1]66.SPAS'!R58</f>
        <v>10500</v>
      </c>
    </row>
    <row r="61" spans="1:12" ht="15" hidden="1" customHeight="1">
      <c r="A61" s="37" t="s">
        <v>92</v>
      </c>
      <c r="B61" s="25"/>
      <c r="C61" s="14" t="s">
        <v>93</v>
      </c>
      <c r="D61" s="14"/>
      <c r="E61" s="14"/>
      <c r="F61" s="26"/>
      <c r="G61" s="35"/>
      <c r="H61" s="35"/>
      <c r="I61" s="35"/>
      <c r="J61" s="35"/>
      <c r="K61" s="35">
        <f t="shared" si="11"/>
        <v>0</v>
      </c>
      <c r="L61" s="35"/>
    </row>
    <row r="62" spans="1:12" ht="17.25" hidden="1" customHeight="1">
      <c r="A62" s="37" t="s">
        <v>94</v>
      </c>
      <c r="B62" s="36"/>
      <c r="C62" s="14" t="s">
        <v>95</v>
      </c>
      <c r="D62" s="14"/>
      <c r="E62" s="14"/>
      <c r="F62" s="26">
        <f t="shared" ref="F62:L62" si="12">F63+F64</f>
        <v>0</v>
      </c>
      <c r="G62" s="26">
        <f t="shared" si="12"/>
        <v>0</v>
      </c>
      <c r="H62" s="26">
        <f t="shared" si="12"/>
        <v>0</v>
      </c>
      <c r="I62" s="26">
        <f t="shared" si="12"/>
        <v>0</v>
      </c>
      <c r="J62" s="26">
        <f t="shared" si="12"/>
        <v>0</v>
      </c>
      <c r="K62" s="26">
        <f t="shared" si="12"/>
        <v>0</v>
      </c>
      <c r="L62" s="26">
        <f t="shared" si="12"/>
        <v>0</v>
      </c>
    </row>
    <row r="63" spans="1:12" ht="17.25" hidden="1" customHeight="1">
      <c r="A63" s="140"/>
      <c r="B63" s="34" t="s">
        <v>96</v>
      </c>
      <c r="C63" s="17" t="s">
        <v>97</v>
      </c>
      <c r="D63" s="17"/>
      <c r="E63" s="17"/>
      <c r="F63" s="23"/>
      <c r="G63" s="21"/>
      <c r="H63" s="21"/>
      <c r="I63" s="21"/>
      <c r="J63" s="21"/>
      <c r="K63" s="21">
        <f>H63-J63</f>
        <v>0</v>
      </c>
      <c r="L63" s="21"/>
    </row>
    <row r="64" spans="1:12" ht="17.25" hidden="1" customHeight="1">
      <c r="A64" s="140"/>
      <c r="B64" s="34" t="s">
        <v>98</v>
      </c>
      <c r="C64" s="17" t="s">
        <v>99</v>
      </c>
      <c r="D64" s="17"/>
      <c r="E64" s="17"/>
      <c r="F64" s="23"/>
      <c r="G64" s="21"/>
      <c r="H64" s="21"/>
      <c r="I64" s="21"/>
      <c r="J64" s="21"/>
      <c r="K64" s="21">
        <f>H64-J64</f>
        <v>0</v>
      </c>
      <c r="L64" s="21"/>
    </row>
    <row r="65" spans="1:12" ht="20.100000000000001" customHeight="1">
      <c r="A65" s="173" t="s">
        <v>472</v>
      </c>
      <c r="B65" s="173"/>
      <c r="C65" s="14" t="s">
        <v>100</v>
      </c>
      <c r="D65" s="14"/>
      <c r="E65" s="14"/>
      <c r="F65" s="95">
        <f t="shared" ref="F65:L65" si="13">F66+F67+F68+F69</f>
        <v>108000</v>
      </c>
      <c r="G65" s="95">
        <f t="shared" si="13"/>
        <v>108500</v>
      </c>
      <c r="H65" s="95">
        <f t="shared" si="13"/>
        <v>108313</v>
      </c>
      <c r="I65" s="95">
        <f t="shared" si="13"/>
        <v>108313</v>
      </c>
      <c r="J65" s="95">
        <f t="shared" si="13"/>
        <v>108313</v>
      </c>
      <c r="K65" s="95">
        <f t="shared" si="13"/>
        <v>0</v>
      </c>
      <c r="L65" s="95">
        <f t="shared" si="13"/>
        <v>108313</v>
      </c>
    </row>
    <row r="66" spans="1:12" ht="18" customHeight="1">
      <c r="A66" s="141"/>
      <c r="B66" s="24" t="s">
        <v>101</v>
      </c>
      <c r="C66" s="17" t="s">
        <v>102</v>
      </c>
      <c r="D66" s="17"/>
      <c r="E66" s="17"/>
      <c r="F66" s="97">
        <f>'[1]66.SPAS'!L64</f>
        <v>63000</v>
      </c>
      <c r="G66" s="97">
        <f>'[1]66.SPAS'!M64</f>
        <v>59500</v>
      </c>
      <c r="H66" s="97">
        <f>'[1]66.SPAS'!N64</f>
        <v>59496</v>
      </c>
      <c r="I66" s="97">
        <f>'[1]66.SPAS'!O64</f>
        <v>59496</v>
      </c>
      <c r="J66" s="97">
        <f>'[1]66.SPAS'!P64</f>
        <v>59496</v>
      </c>
      <c r="K66" s="97">
        <f>'[1]66.SPAS'!Q64</f>
        <v>0</v>
      </c>
      <c r="L66" s="97">
        <f>'[1]66.SPAS'!R64</f>
        <v>59496</v>
      </c>
    </row>
    <row r="67" spans="1:12" ht="17.25" customHeight="1">
      <c r="A67" s="141"/>
      <c r="B67" s="24" t="s">
        <v>103</v>
      </c>
      <c r="C67" s="17" t="s">
        <v>104</v>
      </c>
      <c r="D67" s="17"/>
      <c r="E67" s="17"/>
      <c r="F67" s="97">
        <f>'[1]66.SPAS'!L65</f>
        <v>35000</v>
      </c>
      <c r="G67" s="97">
        <f>'[1]66.SPAS'!M65</f>
        <v>44000</v>
      </c>
      <c r="H67" s="97">
        <f>'[1]66.SPAS'!N65</f>
        <v>43972</v>
      </c>
      <c r="I67" s="97">
        <f>'[1]66.SPAS'!O65</f>
        <v>43972</v>
      </c>
      <c r="J67" s="97">
        <f>'[1]66.SPAS'!P65</f>
        <v>43972</v>
      </c>
      <c r="K67" s="97">
        <f>'[1]66.SPAS'!Q65</f>
        <v>0</v>
      </c>
      <c r="L67" s="97">
        <f>'[1]66.SPAS'!R65</f>
        <v>43972</v>
      </c>
    </row>
    <row r="68" spans="1:12" ht="16.5" hidden="1" customHeight="1">
      <c r="A68" s="141"/>
      <c r="B68" s="24" t="s">
        <v>105</v>
      </c>
      <c r="C68" s="17" t="s">
        <v>106</v>
      </c>
      <c r="D68" s="17"/>
      <c r="E68" s="17"/>
      <c r="F68" s="97">
        <f>'[1]66.SPAS'!L66</f>
        <v>0</v>
      </c>
      <c r="G68" s="97">
        <f>'[1]66.SPAS'!M66</f>
        <v>0</v>
      </c>
      <c r="H68" s="97">
        <f>'[1]66.SPAS'!N66</f>
        <v>0</v>
      </c>
      <c r="I68" s="97">
        <f>'[1]66.SPAS'!O66</f>
        <v>0</v>
      </c>
      <c r="J68" s="97">
        <f>'[1]66.SPAS'!P66</f>
        <v>0</v>
      </c>
      <c r="K68" s="97">
        <f>'[1]66.SPAS'!Q66</f>
        <v>0</v>
      </c>
      <c r="L68" s="97">
        <f>'[1]66.SPAS'!R66</f>
        <v>0</v>
      </c>
    </row>
    <row r="69" spans="1:12" ht="14.25" customHeight="1">
      <c r="A69" s="141"/>
      <c r="B69" s="24" t="s">
        <v>107</v>
      </c>
      <c r="C69" s="17" t="s">
        <v>108</v>
      </c>
      <c r="D69" s="17"/>
      <c r="E69" s="17"/>
      <c r="F69" s="97">
        <f>'[1]66.SPAS'!L67</f>
        <v>10000</v>
      </c>
      <c r="G69" s="97">
        <f>'[1]66.SPAS'!M67</f>
        <v>5000</v>
      </c>
      <c r="H69" s="97">
        <f>'[1]66.SPAS'!N67</f>
        <v>4845</v>
      </c>
      <c r="I69" s="97">
        <f>'[1]66.SPAS'!O67</f>
        <v>4845</v>
      </c>
      <c r="J69" s="97">
        <f>'[1]66.SPAS'!P67</f>
        <v>4845</v>
      </c>
      <c r="K69" s="97">
        <f>'[1]66.SPAS'!Q67</f>
        <v>0</v>
      </c>
      <c r="L69" s="27">
        <f>'[1]66.SPAS'!R67</f>
        <v>4845</v>
      </c>
    </row>
    <row r="70" spans="1:12" ht="17.25" customHeight="1">
      <c r="A70" s="176" t="s">
        <v>473</v>
      </c>
      <c r="B70" s="176"/>
      <c r="C70" s="14" t="s">
        <v>109</v>
      </c>
      <c r="D70" s="14"/>
      <c r="E70" s="14"/>
      <c r="F70" s="95">
        <f t="shared" ref="F70:L70" si="14">F71+F72+F73</f>
        <v>10000</v>
      </c>
      <c r="G70" s="95">
        <f t="shared" si="14"/>
        <v>11000</v>
      </c>
      <c r="H70" s="95">
        <f t="shared" si="14"/>
        <v>10412</v>
      </c>
      <c r="I70" s="95">
        <f t="shared" si="14"/>
        <v>10412</v>
      </c>
      <c r="J70" s="95">
        <f t="shared" si="14"/>
        <v>10412</v>
      </c>
      <c r="K70" s="95">
        <f t="shared" si="14"/>
        <v>0</v>
      </c>
      <c r="L70" s="95">
        <f t="shared" si="14"/>
        <v>627</v>
      </c>
    </row>
    <row r="71" spans="1:12" ht="17.25" customHeight="1">
      <c r="A71" s="141"/>
      <c r="B71" s="24" t="s">
        <v>110</v>
      </c>
      <c r="C71" s="17" t="s">
        <v>111</v>
      </c>
      <c r="D71" s="17"/>
      <c r="E71" s="17"/>
      <c r="F71" s="97">
        <f>'[1]66.SPAS'!L69</f>
        <v>0</v>
      </c>
      <c r="G71" s="97">
        <f>'[1]66.SPAS'!M69</f>
        <v>7000</v>
      </c>
      <c r="H71" s="97">
        <f>'[1]66.SPAS'!N69</f>
        <v>6486</v>
      </c>
      <c r="I71" s="97">
        <f>'[1]66.SPAS'!O69</f>
        <v>6486</v>
      </c>
      <c r="J71" s="97">
        <f>'[1]66.SPAS'!P69</f>
        <v>6486</v>
      </c>
      <c r="K71" s="97">
        <f>'[1]66.SPAS'!Q69</f>
        <v>0</v>
      </c>
      <c r="L71" s="97">
        <f>'[1]66.SPAS'!R69</f>
        <v>0</v>
      </c>
    </row>
    <row r="72" spans="1:12" ht="17.25" hidden="1" customHeight="1">
      <c r="A72" s="141"/>
      <c r="B72" s="24" t="s">
        <v>112</v>
      </c>
      <c r="C72" s="17" t="s">
        <v>113</v>
      </c>
      <c r="D72" s="17"/>
      <c r="E72" s="17"/>
      <c r="F72" s="97">
        <f>'[1]66.SPAS'!L70</f>
        <v>0</v>
      </c>
      <c r="G72" s="121"/>
      <c r="H72" s="121"/>
      <c r="I72" s="121"/>
      <c r="J72" s="121"/>
      <c r="K72" s="121">
        <f>H72-J72</f>
        <v>0</v>
      </c>
      <c r="L72" s="121"/>
    </row>
    <row r="73" spans="1:12" ht="17.25" customHeight="1">
      <c r="A73" s="141"/>
      <c r="B73" s="24" t="s">
        <v>114</v>
      </c>
      <c r="C73" s="17" t="s">
        <v>115</v>
      </c>
      <c r="D73" s="17"/>
      <c r="E73" s="17"/>
      <c r="F73" s="97">
        <f>'[1]66.SPAS'!L71</f>
        <v>10000</v>
      </c>
      <c r="G73" s="97">
        <f>'[1]66.SPAS'!M71</f>
        <v>4000</v>
      </c>
      <c r="H73" s="97">
        <f>'[1]66.SPAS'!N71</f>
        <v>3926</v>
      </c>
      <c r="I73" s="97">
        <f>'[1]66.SPAS'!O71</f>
        <v>3926</v>
      </c>
      <c r="J73" s="97">
        <f>'[1]66.SPAS'!P71</f>
        <v>3926</v>
      </c>
      <c r="K73" s="97">
        <f>'[1]66.SPAS'!Q71</f>
        <v>0</v>
      </c>
      <c r="L73" s="97">
        <f>'[1]66.SPAS'!R71</f>
        <v>627</v>
      </c>
    </row>
    <row r="74" spans="1:12" ht="17.25" hidden="1" customHeight="1">
      <c r="A74" s="36" t="s">
        <v>116</v>
      </c>
      <c r="B74" s="36"/>
      <c r="C74" s="14" t="s">
        <v>117</v>
      </c>
      <c r="D74" s="14"/>
      <c r="E74" s="14"/>
      <c r="F74" s="26">
        <f t="shared" ref="F74:L74" si="15">F75+F76</f>
        <v>0</v>
      </c>
      <c r="G74" s="26">
        <f t="shared" si="15"/>
        <v>0</v>
      </c>
      <c r="H74" s="26">
        <f t="shared" si="15"/>
        <v>0</v>
      </c>
      <c r="I74" s="26">
        <f t="shared" si="15"/>
        <v>0</v>
      </c>
      <c r="J74" s="26">
        <f t="shared" si="15"/>
        <v>0</v>
      </c>
      <c r="K74" s="26">
        <f t="shared" si="15"/>
        <v>0</v>
      </c>
      <c r="L74" s="26">
        <f t="shared" si="15"/>
        <v>0</v>
      </c>
    </row>
    <row r="75" spans="1:12" ht="17.25" hidden="1" customHeight="1">
      <c r="A75" s="141"/>
      <c r="B75" s="24" t="s">
        <v>118</v>
      </c>
      <c r="C75" s="17" t="s">
        <v>119</v>
      </c>
      <c r="D75" s="17"/>
      <c r="E75" s="17"/>
      <c r="F75" s="23"/>
      <c r="G75" s="21"/>
      <c r="H75" s="21"/>
      <c r="I75" s="21"/>
      <c r="J75" s="21"/>
      <c r="K75" s="21">
        <f t="shared" ref="K75:K90" si="16">H75-J75</f>
        <v>0</v>
      </c>
      <c r="L75" s="21"/>
    </row>
    <row r="76" spans="1:12" ht="17.25" hidden="1" customHeight="1">
      <c r="A76" s="141"/>
      <c r="B76" s="24" t="s">
        <v>120</v>
      </c>
      <c r="C76" s="17" t="s">
        <v>121</v>
      </c>
      <c r="D76" s="17"/>
      <c r="E76" s="17"/>
      <c r="F76" s="23"/>
      <c r="G76" s="21"/>
      <c r="H76" s="21"/>
      <c r="I76" s="21"/>
      <c r="J76" s="21"/>
      <c r="K76" s="21">
        <f t="shared" si="16"/>
        <v>0</v>
      </c>
      <c r="L76" s="21"/>
    </row>
    <row r="77" spans="1:12" ht="17.25" hidden="1" customHeight="1">
      <c r="A77" s="178" t="s">
        <v>122</v>
      </c>
      <c r="B77" s="178"/>
      <c r="C77" s="14" t="s">
        <v>123</v>
      </c>
      <c r="D77" s="14"/>
      <c r="E77" s="14"/>
      <c r="F77" s="26"/>
      <c r="G77" s="35"/>
      <c r="H77" s="35"/>
      <c r="I77" s="35"/>
      <c r="J77" s="35"/>
      <c r="K77" s="35">
        <f t="shared" si="16"/>
        <v>0</v>
      </c>
      <c r="L77" s="35"/>
    </row>
    <row r="78" spans="1:12" ht="17.25" hidden="1" customHeight="1">
      <c r="A78" s="178" t="s">
        <v>124</v>
      </c>
      <c r="B78" s="178"/>
      <c r="C78" s="14" t="s">
        <v>125</v>
      </c>
      <c r="D78" s="14"/>
      <c r="E78" s="14"/>
      <c r="F78" s="26"/>
      <c r="G78" s="35"/>
      <c r="H78" s="35"/>
      <c r="I78" s="35"/>
      <c r="J78" s="35"/>
      <c r="K78" s="35">
        <f t="shared" si="16"/>
        <v>0</v>
      </c>
      <c r="L78" s="35"/>
    </row>
    <row r="79" spans="1:12" ht="17.25" hidden="1" customHeight="1">
      <c r="A79" s="37" t="s">
        <v>126</v>
      </c>
      <c r="B79" s="36"/>
      <c r="C79" s="14" t="s">
        <v>127</v>
      </c>
      <c r="D79" s="14"/>
      <c r="E79" s="14"/>
      <c r="F79" s="26"/>
      <c r="G79" s="35"/>
      <c r="H79" s="35"/>
      <c r="I79" s="35"/>
      <c r="J79" s="35"/>
      <c r="K79" s="35">
        <f t="shared" si="16"/>
        <v>0</v>
      </c>
      <c r="L79" s="35"/>
    </row>
    <row r="80" spans="1:12" ht="17.25" hidden="1" customHeight="1">
      <c r="A80" s="37" t="s">
        <v>128</v>
      </c>
      <c r="B80" s="36"/>
      <c r="C80" s="14" t="s">
        <v>129</v>
      </c>
      <c r="D80" s="14"/>
      <c r="E80" s="14"/>
      <c r="F80" s="26"/>
      <c r="G80" s="35"/>
      <c r="H80" s="35"/>
      <c r="I80" s="35"/>
      <c r="J80" s="35"/>
      <c r="K80" s="35">
        <f t="shared" si="16"/>
        <v>0</v>
      </c>
      <c r="L80" s="35"/>
    </row>
    <row r="81" spans="1:12" ht="17.25" hidden="1" customHeight="1">
      <c r="A81" s="37" t="s">
        <v>130</v>
      </c>
      <c r="B81" s="36"/>
      <c r="C81" s="14" t="s">
        <v>131</v>
      </c>
      <c r="D81" s="14"/>
      <c r="E81" s="14"/>
      <c r="F81" s="26"/>
      <c r="G81" s="35"/>
      <c r="H81" s="35"/>
      <c r="I81" s="35"/>
      <c r="J81" s="35"/>
      <c r="K81" s="35">
        <f t="shared" si="16"/>
        <v>0</v>
      </c>
      <c r="L81" s="35"/>
    </row>
    <row r="82" spans="1:12" ht="13.5" hidden="1" customHeight="1">
      <c r="A82" s="37" t="s">
        <v>132</v>
      </c>
      <c r="B82" s="36"/>
      <c r="C82" s="14" t="s">
        <v>133</v>
      </c>
      <c r="D82" s="14"/>
      <c r="E82" s="14"/>
      <c r="F82" s="26"/>
      <c r="G82" s="35"/>
      <c r="H82" s="35"/>
      <c r="I82" s="35"/>
      <c r="J82" s="35"/>
      <c r="K82" s="35">
        <f t="shared" si="16"/>
        <v>0</v>
      </c>
      <c r="L82" s="35"/>
    </row>
    <row r="83" spans="1:12" ht="13.5" hidden="1" customHeight="1">
      <c r="A83" s="37" t="s">
        <v>134</v>
      </c>
      <c r="B83" s="36"/>
      <c r="C83" s="14" t="s">
        <v>135</v>
      </c>
      <c r="D83" s="14"/>
      <c r="E83" s="14"/>
      <c r="F83" s="26"/>
      <c r="G83" s="35"/>
      <c r="H83" s="35"/>
      <c r="I83" s="35"/>
      <c r="J83" s="35"/>
      <c r="K83" s="35">
        <f t="shared" si="16"/>
        <v>0</v>
      </c>
      <c r="L83" s="35"/>
    </row>
    <row r="84" spans="1:12" ht="16.5" hidden="1" customHeight="1">
      <c r="A84" s="37" t="s">
        <v>136</v>
      </c>
      <c r="B84" s="36"/>
      <c r="C84" s="14" t="s">
        <v>137</v>
      </c>
      <c r="D84" s="14"/>
      <c r="E84" s="14"/>
      <c r="F84" s="26"/>
      <c r="G84" s="35"/>
      <c r="H84" s="35"/>
      <c r="I84" s="35"/>
      <c r="J84" s="35"/>
      <c r="K84" s="35">
        <f t="shared" si="16"/>
        <v>0</v>
      </c>
      <c r="L84" s="35"/>
    </row>
    <row r="85" spans="1:12" ht="16.5" hidden="1" customHeight="1">
      <c r="A85" s="37" t="s">
        <v>138</v>
      </c>
      <c r="B85" s="36"/>
      <c r="C85" s="14" t="s">
        <v>139</v>
      </c>
      <c r="D85" s="14"/>
      <c r="E85" s="14"/>
      <c r="F85" s="26"/>
      <c r="G85" s="35"/>
      <c r="H85" s="35"/>
      <c r="I85" s="35"/>
      <c r="J85" s="35"/>
      <c r="K85" s="35">
        <f t="shared" si="16"/>
        <v>0</v>
      </c>
      <c r="L85" s="35"/>
    </row>
    <row r="86" spans="1:12" ht="41.25" hidden="1" customHeight="1">
      <c r="A86" s="179" t="s">
        <v>140</v>
      </c>
      <c r="B86" s="179"/>
      <c r="C86" s="14" t="s">
        <v>141</v>
      </c>
      <c r="D86" s="14"/>
      <c r="E86" s="14"/>
      <c r="F86" s="26"/>
      <c r="G86" s="35"/>
      <c r="H86" s="35"/>
      <c r="I86" s="35"/>
      <c r="J86" s="35"/>
      <c r="K86" s="35">
        <f t="shared" si="16"/>
        <v>0</v>
      </c>
      <c r="L86" s="35"/>
    </row>
    <row r="87" spans="1:12" ht="14.25" hidden="1" customHeight="1">
      <c r="A87" s="37" t="s">
        <v>142</v>
      </c>
      <c r="B87" s="36"/>
      <c r="C87" s="14" t="s">
        <v>143</v>
      </c>
      <c r="D87" s="14"/>
      <c r="E87" s="14"/>
      <c r="F87" s="26"/>
      <c r="G87" s="35"/>
      <c r="H87" s="35"/>
      <c r="I87" s="35"/>
      <c r="J87" s="35"/>
      <c r="K87" s="35">
        <f t="shared" si="16"/>
        <v>0</v>
      </c>
      <c r="L87" s="35"/>
    </row>
    <row r="88" spans="1:12" ht="14.25" hidden="1" customHeight="1">
      <c r="A88" s="37" t="s">
        <v>144</v>
      </c>
      <c r="B88" s="36"/>
      <c r="C88" s="14" t="s">
        <v>145</v>
      </c>
      <c r="D88" s="14"/>
      <c r="E88" s="14"/>
      <c r="F88" s="26"/>
      <c r="G88" s="35"/>
      <c r="H88" s="35"/>
      <c r="I88" s="35"/>
      <c r="J88" s="35"/>
      <c r="K88" s="35">
        <f t="shared" si="16"/>
        <v>0</v>
      </c>
      <c r="L88" s="35"/>
    </row>
    <row r="89" spans="1:12" ht="14.25" hidden="1" customHeight="1">
      <c r="A89" s="37" t="s">
        <v>146</v>
      </c>
      <c r="B89" s="36"/>
      <c r="C89" s="14" t="s">
        <v>147</v>
      </c>
      <c r="D89" s="14"/>
      <c r="E89" s="14"/>
      <c r="F89" s="26"/>
      <c r="G89" s="35"/>
      <c r="H89" s="35"/>
      <c r="I89" s="35"/>
      <c r="J89" s="35"/>
      <c r="K89" s="35">
        <f t="shared" si="16"/>
        <v>0</v>
      </c>
      <c r="L89" s="35"/>
    </row>
    <row r="90" spans="1:12" ht="14.25" hidden="1" customHeight="1">
      <c r="A90" s="37" t="s">
        <v>148</v>
      </c>
      <c r="B90" s="36"/>
      <c r="C90" s="14" t="s">
        <v>149</v>
      </c>
      <c r="D90" s="14"/>
      <c r="E90" s="14"/>
      <c r="F90" s="26"/>
      <c r="G90" s="35"/>
      <c r="H90" s="35"/>
      <c r="I90" s="35"/>
      <c r="J90" s="35"/>
      <c r="K90" s="35">
        <f t="shared" si="16"/>
        <v>0</v>
      </c>
      <c r="L90" s="35"/>
    </row>
    <row r="91" spans="1:12" ht="13.5" hidden="1" customHeight="1">
      <c r="A91" s="37" t="s">
        <v>150</v>
      </c>
      <c r="B91" s="36"/>
      <c r="C91" s="14" t="s">
        <v>151</v>
      </c>
      <c r="D91" s="14"/>
      <c r="E91" s="14"/>
      <c r="F91" s="26">
        <f t="shared" ref="F91:L91" si="17">F92+F93+F94</f>
        <v>0</v>
      </c>
      <c r="G91" s="26">
        <f t="shared" si="17"/>
        <v>0</v>
      </c>
      <c r="H91" s="26">
        <f t="shared" si="17"/>
        <v>0</v>
      </c>
      <c r="I91" s="26">
        <f t="shared" si="17"/>
        <v>0</v>
      </c>
      <c r="J91" s="26">
        <f t="shared" si="17"/>
        <v>0</v>
      </c>
      <c r="K91" s="26">
        <f t="shared" si="17"/>
        <v>0</v>
      </c>
      <c r="L91" s="26">
        <f t="shared" si="17"/>
        <v>0</v>
      </c>
    </row>
    <row r="92" spans="1:12" ht="13.5" hidden="1" customHeight="1">
      <c r="A92" s="140"/>
      <c r="B92" s="24" t="s">
        <v>152</v>
      </c>
      <c r="C92" s="17" t="s">
        <v>153</v>
      </c>
      <c r="D92" s="17"/>
      <c r="E92" s="17"/>
      <c r="F92" s="23"/>
      <c r="G92" s="21"/>
      <c r="H92" s="21"/>
      <c r="I92" s="21"/>
      <c r="J92" s="21"/>
      <c r="K92" s="21">
        <f>H92-J92</f>
        <v>0</v>
      </c>
      <c r="L92" s="21"/>
    </row>
    <row r="93" spans="1:12" ht="13.5" hidden="1" customHeight="1">
      <c r="A93" s="140"/>
      <c r="B93" s="24" t="s">
        <v>154</v>
      </c>
      <c r="C93" s="17" t="s">
        <v>155</v>
      </c>
      <c r="D93" s="17"/>
      <c r="E93" s="17"/>
      <c r="F93" s="23"/>
      <c r="G93" s="21"/>
      <c r="H93" s="21"/>
      <c r="I93" s="21"/>
      <c r="J93" s="21"/>
      <c r="K93" s="21">
        <f>H93-J93</f>
        <v>0</v>
      </c>
      <c r="L93" s="21"/>
    </row>
    <row r="94" spans="1:12" ht="13.5" hidden="1" customHeight="1">
      <c r="A94" s="140"/>
      <c r="B94" s="24" t="s">
        <v>156</v>
      </c>
      <c r="C94" s="17" t="s">
        <v>157</v>
      </c>
      <c r="D94" s="17"/>
      <c r="E94" s="17"/>
      <c r="F94" s="23"/>
      <c r="G94" s="21"/>
      <c r="H94" s="21"/>
      <c r="I94" s="21"/>
      <c r="J94" s="21"/>
      <c r="K94" s="21">
        <f>H94-J94</f>
        <v>0</v>
      </c>
      <c r="L94" s="21"/>
    </row>
    <row r="95" spans="1:12" ht="27" hidden="1" customHeight="1">
      <c r="A95" s="179" t="s">
        <v>158</v>
      </c>
      <c r="B95" s="179"/>
      <c r="C95" s="14" t="s">
        <v>159</v>
      </c>
      <c r="D95" s="14"/>
      <c r="E95" s="14"/>
      <c r="F95" s="26"/>
      <c r="G95" s="35"/>
      <c r="H95" s="35"/>
      <c r="I95" s="35"/>
      <c r="J95" s="35"/>
      <c r="K95" s="35">
        <f>H95-J95</f>
        <v>0</v>
      </c>
      <c r="L95" s="35"/>
    </row>
    <row r="96" spans="1:12" ht="16.5" hidden="1" customHeight="1">
      <c r="A96" s="37" t="s">
        <v>160</v>
      </c>
      <c r="B96" s="37"/>
      <c r="C96" s="14" t="s">
        <v>161</v>
      </c>
      <c r="D96" s="14"/>
      <c r="E96" s="14"/>
      <c r="F96" s="26"/>
      <c r="G96" s="35"/>
      <c r="H96" s="35"/>
      <c r="I96" s="35"/>
      <c r="J96" s="35"/>
      <c r="K96" s="35">
        <f>H96-J96</f>
        <v>0</v>
      </c>
      <c r="L96" s="35"/>
    </row>
    <row r="97" spans="1:12" ht="19.5" hidden="1" customHeight="1">
      <c r="A97" s="37" t="s">
        <v>162</v>
      </c>
      <c r="B97" s="36"/>
      <c r="C97" s="14" t="s">
        <v>163</v>
      </c>
      <c r="D97" s="14"/>
      <c r="E97" s="14"/>
      <c r="F97" s="26">
        <f t="shared" ref="F97:L97" si="18">F98+F99+F100+F101+F102+F103+F104+F105</f>
        <v>0</v>
      </c>
      <c r="G97" s="26">
        <f t="shared" si="18"/>
        <v>0</v>
      </c>
      <c r="H97" s="26">
        <f t="shared" si="18"/>
        <v>0</v>
      </c>
      <c r="I97" s="26">
        <f t="shared" si="18"/>
        <v>0</v>
      </c>
      <c r="J97" s="26">
        <f t="shared" si="18"/>
        <v>0</v>
      </c>
      <c r="K97" s="26">
        <f t="shared" si="18"/>
        <v>0</v>
      </c>
      <c r="L97" s="26">
        <f t="shared" si="18"/>
        <v>0</v>
      </c>
    </row>
    <row r="98" spans="1:12" ht="13.5" hidden="1" customHeight="1">
      <c r="A98" s="140"/>
      <c r="B98" s="24" t="s">
        <v>164</v>
      </c>
      <c r="C98" s="17" t="s">
        <v>165</v>
      </c>
      <c r="D98" s="17"/>
      <c r="E98" s="17"/>
      <c r="F98" s="23"/>
      <c r="G98" s="21"/>
      <c r="H98" s="21"/>
      <c r="I98" s="21"/>
      <c r="J98" s="21"/>
      <c r="K98" s="21">
        <f t="shared" ref="K98:K106" si="19">H98-J98</f>
        <v>0</v>
      </c>
      <c r="L98" s="21"/>
    </row>
    <row r="99" spans="1:12" ht="13.5" hidden="1" customHeight="1">
      <c r="A99" s="141"/>
      <c r="B99" s="24" t="s">
        <v>166</v>
      </c>
      <c r="C99" s="17" t="s">
        <v>167</v>
      </c>
      <c r="D99" s="17"/>
      <c r="E99" s="17"/>
      <c r="F99" s="23"/>
      <c r="G99" s="21"/>
      <c r="H99" s="21"/>
      <c r="I99" s="21"/>
      <c r="J99" s="21"/>
      <c r="K99" s="21">
        <f t="shared" si="19"/>
        <v>0</v>
      </c>
      <c r="L99" s="21"/>
    </row>
    <row r="100" spans="1:12" ht="13.5" hidden="1" customHeight="1">
      <c r="A100" s="141"/>
      <c r="B100" s="24" t="s">
        <v>168</v>
      </c>
      <c r="C100" s="17" t="s">
        <v>169</v>
      </c>
      <c r="D100" s="17"/>
      <c r="E100" s="17"/>
      <c r="F100" s="23"/>
      <c r="G100" s="21"/>
      <c r="H100" s="21"/>
      <c r="I100" s="21"/>
      <c r="J100" s="21"/>
      <c r="K100" s="21">
        <f t="shared" si="19"/>
        <v>0</v>
      </c>
      <c r="L100" s="21"/>
    </row>
    <row r="101" spans="1:12" ht="13.5" hidden="1" customHeight="1">
      <c r="A101" s="141"/>
      <c r="B101" s="24" t="s">
        <v>170</v>
      </c>
      <c r="C101" s="17" t="s">
        <v>171</v>
      </c>
      <c r="D101" s="17"/>
      <c r="E101" s="17"/>
      <c r="F101" s="23"/>
      <c r="G101" s="21"/>
      <c r="H101" s="21"/>
      <c r="I101" s="21"/>
      <c r="J101" s="21"/>
      <c r="K101" s="21">
        <f t="shared" si="19"/>
        <v>0</v>
      </c>
      <c r="L101" s="21"/>
    </row>
    <row r="102" spans="1:12" ht="13.5" hidden="1" customHeight="1">
      <c r="A102" s="141"/>
      <c r="B102" s="24" t="s">
        <v>172</v>
      </c>
      <c r="C102" s="17" t="s">
        <v>173</v>
      </c>
      <c r="D102" s="17"/>
      <c r="E102" s="17"/>
      <c r="F102" s="23"/>
      <c r="G102" s="21"/>
      <c r="H102" s="21"/>
      <c r="I102" s="21"/>
      <c r="J102" s="21"/>
      <c r="K102" s="21">
        <f t="shared" si="19"/>
        <v>0</v>
      </c>
      <c r="L102" s="21"/>
    </row>
    <row r="103" spans="1:12" ht="13.5" hidden="1" customHeight="1">
      <c r="A103" s="141"/>
      <c r="B103" s="24" t="s">
        <v>174</v>
      </c>
      <c r="C103" s="17" t="s">
        <v>175</v>
      </c>
      <c r="D103" s="17"/>
      <c r="E103" s="17"/>
      <c r="F103" s="23"/>
      <c r="G103" s="21"/>
      <c r="H103" s="21"/>
      <c r="I103" s="21"/>
      <c r="J103" s="21"/>
      <c r="K103" s="21">
        <f t="shared" si="19"/>
        <v>0</v>
      </c>
      <c r="L103" s="21"/>
    </row>
    <row r="104" spans="1:12" ht="13.5" hidden="1" customHeight="1">
      <c r="A104" s="141"/>
      <c r="B104" s="24" t="s">
        <v>176</v>
      </c>
      <c r="C104" s="17" t="s">
        <v>177</v>
      </c>
      <c r="D104" s="17"/>
      <c r="E104" s="17"/>
      <c r="F104" s="23"/>
      <c r="G104" s="21"/>
      <c r="H104" s="21"/>
      <c r="I104" s="21"/>
      <c r="J104" s="21"/>
      <c r="K104" s="21">
        <f t="shared" si="19"/>
        <v>0</v>
      </c>
      <c r="L104" s="21"/>
    </row>
    <row r="105" spans="1:12" ht="16.5" hidden="1" customHeight="1">
      <c r="A105" s="140"/>
      <c r="B105" s="24" t="s">
        <v>178</v>
      </c>
      <c r="C105" s="17" t="s">
        <v>179</v>
      </c>
      <c r="D105" s="17"/>
      <c r="E105" s="17"/>
      <c r="F105" s="23"/>
      <c r="G105" s="21"/>
      <c r="H105" s="21"/>
      <c r="I105" s="21"/>
      <c r="J105" s="21"/>
      <c r="K105" s="21">
        <f t="shared" si="19"/>
        <v>0</v>
      </c>
      <c r="L105" s="21"/>
    </row>
    <row r="106" spans="1:12" ht="13.5" hidden="1" customHeight="1">
      <c r="A106" s="140"/>
      <c r="B106" s="24"/>
      <c r="C106" s="38"/>
      <c r="D106" s="38"/>
      <c r="E106" s="38"/>
      <c r="F106" s="23"/>
      <c r="G106" s="21"/>
      <c r="H106" s="21"/>
      <c r="I106" s="21"/>
      <c r="J106" s="21"/>
      <c r="K106" s="21">
        <f t="shared" si="19"/>
        <v>0</v>
      </c>
      <c r="L106" s="21"/>
    </row>
    <row r="107" spans="1:12" s="13" customFormat="1" ht="20.25" hidden="1" customHeight="1">
      <c r="A107" s="11" t="s">
        <v>180</v>
      </c>
      <c r="B107" s="11"/>
      <c r="C107" s="12" t="s">
        <v>181</v>
      </c>
      <c r="D107" s="12"/>
      <c r="E107" s="12"/>
      <c r="F107" s="33">
        <f t="shared" ref="F107:L107" si="20">F108+F111+F116</f>
        <v>0</v>
      </c>
      <c r="G107" s="33">
        <f t="shared" si="20"/>
        <v>0</v>
      </c>
      <c r="H107" s="33">
        <f t="shared" si="20"/>
        <v>0</v>
      </c>
      <c r="I107" s="33">
        <f t="shared" si="20"/>
        <v>0</v>
      </c>
      <c r="J107" s="33">
        <f t="shared" si="20"/>
        <v>0</v>
      </c>
      <c r="K107" s="33">
        <f t="shared" si="20"/>
        <v>0</v>
      </c>
      <c r="L107" s="33">
        <f t="shared" si="20"/>
        <v>0</v>
      </c>
    </row>
    <row r="108" spans="1:12" ht="17.25" hidden="1" customHeight="1">
      <c r="A108" s="36" t="s">
        <v>182</v>
      </c>
      <c r="B108" s="36"/>
      <c r="C108" s="14" t="s">
        <v>183</v>
      </c>
      <c r="D108" s="14"/>
      <c r="E108" s="14"/>
      <c r="F108" s="26">
        <f t="shared" ref="F108:L108" si="21">F109+F110</f>
        <v>0</v>
      </c>
      <c r="G108" s="26">
        <f t="shared" si="21"/>
        <v>0</v>
      </c>
      <c r="H108" s="26">
        <f t="shared" si="21"/>
        <v>0</v>
      </c>
      <c r="I108" s="26">
        <f t="shared" si="21"/>
        <v>0</v>
      </c>
      <c r="J108" s="26">
        <f t="shared" si="21"/>
        <v>0</v>
      </c>
      <c r="K108" s="26">
        <f t="shared" si="21"/>
        <v>0</v>
      </c>
      <c r="L108" s="26">
        <f t="shared" si="21"/>
        <v>0</v>
      </c>
    </row>
    <row r="109" spans="1:12" ht="17.25" hidden="1" customHeight="1">
      <c r="A109" s="140"/>
      <c r="B109" s="16" t="s">
        <v>184</v>
      </c>
      <c r="C109" s="17" t="s">
        <v>185</v>
      </c>
      <c r="D109" s="17"/>
      <c r="E109" s="17"/>
      <c r="F109" s="23"/>
      <c r="G109" s="21"/>
      <c r="H109" s="21"/>
      <c r="I109" s="21"/>
      <c r="J109" s="21"/>
      <c r="K109" s="21">
        <f>H109-J109</f>
        <v>0</v>
      </c>
      <c r="L109" s="21"/>
    </row>
    <row r="110" spans="1:12" ht="17.25" hidden="1" customHeight="1">
      <c r="A110" s="140"/>
      <c r="B110" s="16" t="s">
        <v>186</v>
      </c>
      <c r="C110" s="17" t="s">
        <v>187</v>
      </c>
      <c r="D110" s="17"/>
      <c r="E110" s="17"/>
      <c r="F110" s="23"/>
      <c r="G110" s="21"/>
      <c r="H110" s="21"/>
      <c r="I110" s="21"/>
      <c r="J110" s="21"/>
      <c r="K110" s="21">
        <f>H110-J110</f>
        <v>0</v>
      </c>
      <c r="L110" s="21"/>
    </row>
    <row r="111" spans="1:12" ht="17.25" hidden="1" customHeight="1">
      <c r="A111" s="36" t="s">
        <v>188</v>
      </c>
      <c r="B111" s="36"/>
      <c r="C111" s="14" t="s">
        <v>189</v>
      </c>
      <c r="D111" s="14"/>
      <c r="E111" s="14"/>
      <c r="F111" s="26">
        <f t="shared" ref="F111:L111" si="22">F112+F113+F114+F115</f>
        <v>0</v>
      </c>
      <c r="G111" s="26">
        <f t="shared" si="22"/>
        <v>0</v>
      </c>
      <c r="H111" s="26">
        <f t="shared" si="22"/>
        <v>0</v>
      </c>
      <c r="I111" s="26">
        <f t="shared" si="22"/>
        <v>0</v>
      </c>
      <c r="J111" s="26">
        <f t="shared" si="22"/>
        <v>0</v>
      </c>
      <c r="K111" s="26">
        <f t="shared" si="22"/>
        <v>0</v>
      </c>
      <c r="L111" s="26">
        <f t="shared" si="22"/>
        <v>0</v>
      </c>
    </row>
    <row r="112" spans="1:12" ht="17.25" hidden="1" customHeight="1">
      <c r="A112" s="40"/>
      <c r="B112" s="16" t="s">
        <v>190</v>
      </c>
      <c r="C112" s="17" t="s">
        <v>191</v>
      </c>
      <c r="D112" s="17"/>
      <c r="E112" s="17"/>
      <c r="F112" s="23"/>
      <c r="G112" s="21"/>
      <c r="H112" s="21"/>
      <c r="I112" s="21"/>
      <c r="J112" s="21"/>
      <c r="K112" s="21">
        <f>H112-J112</f>
        <v>0</v>
      </c>
      <c r="L112" s="21"/>
    </row>
    <row r="113" spans="1:12" ht="15" hidden="1" customHeight="1">
      <c r="A113" s="140"/>
      <c r="B113" s="34" t="s">
        <v>192</v>
      </c>
      <c r="C113" s="17" t="s">
        <v>193</v>
      </c>
      <c r="D113" s="17"/>
      <c r="E113" s="17"/>
      <c r="F113" s="23"/>
      <c r="G113" s="21"/>
      <c r="H113" s="21"/>
      <c r="I113" s="21"/>
      <c r="J113" s="21"/>
      <c r="K113" s="21">
        <f>H113-J113</f>
        <v>0</v>
      </c>
      <c r="L113" s="21"/>
    </row>
    <row r="114" spans="1:12" ht="16.5" hidden="1" customHeight="1">
      <c r="A114" s="140"/>
      <c r="B114" s="16" t="s">
        <v>194</v>
      </c>
      <c r="C114" s="17" t="s">
        <v>195</v>
      </c>
      <c r="D114" s="17"/>
      <c r="E114" s="17"/>
      <c r="F114" s="23"/>
      <c r="G114" s="21"/>
      <c r="H114" s="21"/>
      <c r="I114" s="21"/>
      <c r="J114" s="21"/>
      <c r="K114" s="21">
        <f>H114-J114</f>
        <v>0</v>
      </c>
      <c r="L114" s="21"/>
    </row>
    <row r="115" spans="1:12" ht="17.25" hidden="1" customHeight="1">
      <c r="A115" s="140"/>
      <c r="B115" s="16" t="s">
        <v>196</v>
      </c>
      <c r="C115" s="17" t="s">
        <v>197</v>
      </c>
      <c r="D115" s="17"/>
      <c r="E115" s="17"/>
      <c r="F115" s="23"/>
      <c r="G115" s="21"/>
      <c r="H115" s="21"/>
      <c r="I115" s="21"/>
      <c r="J115" s="21"/>
      <c r="K115" s="21">
        <f>H115-J115</f>
        <v>0</v>
      </c>
      <c r="L115" s="21"/>
    </row>
    <row r="116" spans="1:12" ht="17.25" hidden="1" customHeight="1">
      <c r="A116" s="39" t="s">
        <v>198</v>
      </c>
      <c r="B116" s="39"/>
      <c r="C116" s="14" t="s">
        <v>199</v>
      </c>
      <c r="D116" s="14"/>
      <c r="E116" s="14"/>
      <c r="F116" s="26">
        <f t="shared" ref="F116:L116" si="23">F117+F118+F119+F120+F121</f>
        <v>0</v>
      </c>
      <c r="G116" s="26">
        <f t="shared" si="23"/>
        <v>0</v>
      </c>
      <c r="H116" s="26">
        <f t="shared" si="23"/>
        <v>0</v>
      </c>
      <c r="I116" s="26">
        <f t="shared" si="23"/>
        <v>0</v>
      </c>
      <c r="J116" s="26">
        <f t="shared" si="23"/>
        <v>0</v>
      </c>
      <c r="K116" s="26">
        <f t="shared" si="23"/>
        <v>0</v>
      </c>
      <c r="L116" s="26">
        <f t="shared" si="23"/>
        <v>0</v>
      </c>
    </row>
    <row r="117" spans="1:12" ht="17.25" hidden="1" customHeight="1">
      <c r="A117" s="142"/>
      <c r="B117" s="16" t="s">
        <v>200</v>
      </c>
      <c r="C117" s="17" t="s">
        <v>201</v>
      </c>
      <c r="D117" s="17"/>
      <c r="E117" s="17"/>
      <c r="F117" s="23"/>
      <c r="G117" s="21"/>
      <c r="H117" s="21"/>
      <c r="I117" s="21"/>
      <c r="J117" s="21"/>
      <c r="K117" s="21">
        <f t="shared" ref="K117:K122" si="24">H117-J117</f>
        <v>0</v>
      </c>
      <c r="L117" s="21"/>
    </row>
    <row r="118" spans="1:12" ht="17.25" hidden="1" customHeight="1">
      <c r="A118" s="140"/>
      <c r="B118" s="16" t="s">
        <v>202</v>
      </c>
      <c r="C118" s="17" t="s">
        <v>203</v>
      </c>
      <c r="D118" s="17"/>
      <c r="E118" s="17"/>
      <c r="F118" s="23"/>
      <c r="G118" s="21"/>
      <c r="H118" s="21"/>
      <c r="I118" s="21"/>
      <c r="J118" s="21"/>
      <c r="K118" s="21">
        <f t="shared" si="24"/>
        <v>0</v>
      </c>
      <c r="L118" s="21"/>
    </row>
    <row r="119" spans="1:12" ht="17.25" hidden="1" customHeight="1">
      <c r="A119" s="140"/>
      <c r="B119" s="34" t="s">
        <v>204</v>
      </c>
      <c r="C119" s="17" t="s">
        <v>205</v>
      </c>
      <c r="D119" s="17"/>
      <c r="E119" s="17"/>
      <c r="F119" s="23"/>
      <c r="G119" s="21"/>
      <c r="H119" s="21"/>
      <c r="I119" s="21"/>
      <c r="J119" s="21"/>
      <c r="K119" s="21">
        <f t="shared" si="24"/>
        <v>0</v>
      </c>
      <c r="L119" s="21"/>
    </row>
    <row r="120" spans="1:12" ht="15" hidden="1" customHeight="1">
      <c r="A120" s="140"/>
      <c r="B120" s="34" t="s">
        <v>206</v>
      </c>
      <c r="C120" s="17" t="s">
        <v>207</v>
      </c>
      <c r="D120" s="17"/>
      <c r="E120" s="17"/>
      <c r="F120" s="23"/>
      <c r="G120" s="21"/>
      <c r="H120" s="21"/>
      <c r="I120" s="21"/>
      <c r="J120" s="21"/>
      <c r="K120" s="21">
        <f t="shared" si="24"/>
        <v>0</v>
      </c>
      <c r="L120" s="21"/>
    </row>
    <row r="121" spans="1:12" ht="17.25" hidden="1" customHeight="1">
      <c r="A121" s="140"/>
      <c r="B121" s="34" t="s">
        <v>208</v>
      </c>
      <c r="C121" s="17" t="s">
        <v>209</v>
      </c>
      <c r="D121" s="17"/>
      <c r="E121" s="17"/>
      <c r="F121" s="23"/>
      <c r="G121" s="21"/>
      <c r="H121" s="21"/>
      <c r="I121" s="21"/>
      <c r="J121" s="21"/>
      <c r="K121" s="21">
        <f t="shared" si="24"/>
        <v>0</v>
      </c>
      <c r="L121" s="21"/>
    </row>
    <row r="122" spans="1:12" s="42" customFormat="1" ht="14.25" hidden="1" customHeight="1">
      <c r="A122" s="140"/>
      <c r="B122" s="40"/>
      <c r="C122" s="41"/>
      <c r="D122" s="41"/>
      <c r="E122" s="41"/>
      <c r="F122" s="23"/>
      <c r="G122" s="21"/>
      <c r="H122" s="21"/>
      <c r="I122" s="21"/>
      <c r="J122" s="21"/>
      <c r="K122" s="21">
        <f t="shared" si="24"/>
        <v>0</v>
      </c>
      <c r="L122" s="21"/>
    </row>
    <row r="123" spans="1:12" s="44" customFormat="1" ht="17.25" hidden="1" customHeight="1">
      <c r="A123" s="11" t="s">
        <v>210</v>
      </c>
      <c r="B123" s="43"/>
      <c r="C123" s="12" t="s">
        <v>211</v>
      </c>
      <c r="D123" s="12"/>
      <c r="E123" s="12"/>
      <c r="F123" s="33">
        <f t="shared" ref="F123:L123" si="25">F124+F125+F126</f>
        <v>0</v>
      </c>
      <c r="G123" s="33">
        <f t="shared" si="25"/>
        <v>0</v>
      </c>
      <c r="H123" s="33">
        <f t="shared" si="25"/>
        <v>0</v>
      </c>
      <c r="I123" s="33">
        <f t="shared" si="25"/>
        <v>0</v>
      </c>
      <c r="J123" s="33">
        <f t="shared" si="25"/>
        <v>0</v>
      </c>
      <c r="K123" s="33">
        <f t="shared" si="25"/>
        <v>0</v>
      </c>
      <c r="L123" s="33">
        <f t="shared" si="25"/>
        <v>0</v>
      </c>
    </row>
    <row r="124" spans="1:12" s="42" customFormat="1" ht="17.25" hidden="1" customHeight="1">
      <c r="A124" s="140"/>
      <c r="B124" s="45" t="s">
        <v>212</v>
      </c>
      <c r="C124" s="46" t="s">
        <v>213</v>
      </c>
      <c r="D124" s="46"/>
      <c r="E124" s="46"/>
      <c r="F124" s="23"/>
      <c r="G124" s="21"/>
      <c r="H124" s="21"/>
      <c r="I124" s="21"/>
      <c r="J124" s="21"/>
      <c r="K124" s="21">
        <f>H124-J124</f>
        <v>0</v>
      </c>
      <c r="L124" s="21"/>
    </row>
    <row r="125" spans="1:12" s="42" customFormat="1" ht="34.5" hidden="1" customHeight="1">
      <c r="A125" s="140"/>
      <c r="B125" s="47" t="s">
        <v>214</v>
      </c>
      <c r="C125" s="46" t="s">
        <v>215</v>
      </c>
      <c r="D125" s="46"/>
      <c r="E125" s="46"/>
      <c r="F125" s="23"/>
      <c r="G125" s="21"/>
      <c r="H125" s="21"/>
      <c r="I125" s="21"/>
      <c r="J125" s="21"/>
      <c r="K125" s="21">
        <f>H125-J125</f>
        <v>0</v>
      </c>
      <c r="L125" s="21"/>
    </row>
    <row r="126" spans="1:12" s="42" customFormat="1" ht="17.25" hidden="1" customHeight="1">
      <c r="A126" s="140"/>
      <c r="B126" s="48" t="s">
        <v>216</v>
      </c>
      <c r="C126" s="46" t="s">
        <v>217</v>
      </c>
      <c r="D126" s="46"/>
      <c r="E126" s="46"/>
      <c r="F126" s="23"/>
      <c r="G126" s="21"/>
      <c r="H126" s="21"/>
      <c r="I126" s="21"/>
      <c r="J126" s="21"/>
      <c r="K126" s="21">
        <f>H126-J126</f>
        <v>0</v>
      </c>
      <c r="L126" s="21"/>
    </row>
    <row r="127" spans="1:12" s="42" customFormat="1" ht="21.75" hidden="1" customHeight="1">
      <c r="A127" s="143" t="s">
        <v>218</v>
      </c>
      <c r="B127" s="49"/>
      <c r="C127" s="50" t="s">
        <v>219</v>
      </c>
      <c r="D127" s="50"/>
      <c r="E127" s="50"/>
      <c r="F127" s="51">
        <f t="shared" ref="F127:L127" si="26">F128</f>
        <v>0</v>
      </c>
      <c r="G127" s="51">
        <f t="shared" si="26"/>
        <v>0</v>
      </c>
      <c r="H127" s="51">
        <f t="shared" si="26"/>
        <v>0</v>
      </c>
      <c r="I127" s="51">
        <f t="shared" si="26"/>
        <v>0</v>
      </c>
      <c r="J127" s="51">
        <f t="shared" si="26"/>
        <v>0</v>
      </c>
      <c r="K127" s="51">
        <f t="shared" si="26"/>
        <v>0</v>
      </c>
      <c r="L127" s="51">
        <f t="shared" si="26"/>
        <v>0</v>
      </c>
    </row>
    <row r="128" spans="1:12" s="42" customFormat="1" ht="16.5" hidden="1" customHeight="1">
      <c r="A128" s="140" t="s">
        <v>220</v>
      </c>
      <c r="B128" s="24"/>
      <c r="C128" s="52" t="s">
        <v>221</v>
      </c>
      <c r="D128" s="52"/>
      <c r="E128" s="52"/>
      <c r="F128" s="23"/>
      <c r="G128" s="21"/>
      <c r="H128" s="21"/>
      <c r="I128" s="21"/>
      <c r="J128" s="21"/>
      <c r="K128" s="21">
        <f>H128-J128</f>
        <v>0</v>
      </c>
      <c r="L128" s="21"/>
    </row>
    <row r="129" spans="1:12" s="42" customFormat="1" ht="18" hidden="1">
      <c r="A129" s="140"/>
      <c r="B129" s="16"/>
      <c r="C129" s="52"/>
      <c r="D129" s="52"/>
      <c r="E129" s="52"/>
      <c r="F129" s="23"/>
      <c r="G129" s="23"/>
      <c r="H129" s="23"/>
      <c r="I129" s="23"/>
      <c r="J129" s="23"/>
      <c r="K129" s="21">
        <f>H129-J129</f>
        <v>0</v>
      </c>
      <c r="L129" s="23"/>
    </row>
    <row r="130" spans="1:12" s="44" customFormat="1" ht="33" hidden="1" customHeight="1">
      <c r="A130" s="167" t="s">
        <v>222</v>
      </c>
      <c r="B130" s="167"/>
      <c r="C130" s="12" t="s">
        <v>223</v>
      </c>
      <c r="D130" s="12"/>
      <c r="E130" s="12"/>
      <c r="F130" s="33">
        <f t="shared" ref="F130:L130" si="27">F131</f>
        <v>0</v>
      </c>
      <c r="G130" s="33">
        <f t="shared" si="27"/>
        <v>0</v>
      </c>
      <c r="H130" s="33">
        <f t="shared" si="27"/>
        <v>0</v>
      </c>
      <c r="I130" s="33">
        <f t="shared" si="27"/>
        <v>0</v>
      </c>
      <c r="J130" s="33">
        <f t="shared" si="27"/>
        <v>0</v>
      </c>
      <c r="K130" s="33">
        <f t="shared" si="27"/>
        <v>0</v>
      </c>
      <c r="L130" s="33">
        <f t="shared" si="27"/>
        <v>0</v>
      </c>
    </row>
    <row r="131" spans="1:12" s="42" customFormat="1" ht="31.5" hidden="1" customHeight="1">
      <c r="A131" s="168" t="s">
        <v>224</v>
      </c>
      <c r="B131" s="169"/>
      <c r="C131" s="14" t="s">
        <v>225</v>
      </c>
      <c r="D131" s="14"/>
      <c r="E131" s="14"/>
      <c r="F131" s="26">
        <f t="shared" ref="F131:L131" si="28">F132+F133+F134+F135+F136+F137+F138+F139+F140+F141+F142+F143</f>
        <v>0</v>
      </c>
      <c r="G131" s="26">
        <f t="shared" si="28"/>
        <v>0</v>
      </c>
      <c r="H131" s="26">
        <f t="shared" si="28"/>
        <v>0</v>
      </c>
      <c r="I131" s="26">
        <f t="shared" si="28"/>
        <v>0</v>
      </c>
      <c r="J131" s="26">
        <f t="shared" si="28"/>
        <v>0</v>
      </c>
      <c r="K131" s="26">
        <f t="shared" si="28"/>
        <v>0</v>
      </c>
      <c r="L131" s="26">
        <f t="shared" si="28"/>
        <v>0</v>
      </c>
    </row>
    <row r="132" spans="1:12" s="42" customFormat="1" ht="15.75" hidden="1" customHeight="1">
      <c r="A132" s="140"/>
      <c r="B132" s="24" t="s">
        <v>226</v>
      </c>
      <c r="C132" s="17" t="s">
        <v>227</v>
      </c>
      <c r="D132" s="17"/>
      <c r="E132" s="17"/>
      <c r="F132" s="23"/>
      <c r="G132" s="21"/>
      <c r="H132" s="21"/>
      <c r="I132" s="21"/>
      <c r="J132" s="21"/>
      <c r="K132" s="21">
        <f t="shared" ref="K132:K143" si="29">H132-J132</f>
        <v>0</v>
      </c>
      <c r="L132" s="21"/>
    </row>
    <row r="133" spans="1:12" s="42" customFormat="1" ht="18" hidden="1" customHeight="1">
      <c r="A133" s="140"/>
      <c r="B133" s="16" t="s">
        <v>228</v>
      </c>
      <c r="C133" s="17" t="s">
        <v>229</v>
      </c>
      <c r="D133" s="17"/>
      <c r="E133" s="17"/>
      <c r="F133" s="23"/>
      <c r="G133" s="21"/>
      <c r="H133" s="21"/>
      <c r="I133" s="21"/>
      <c r="J133" s="21"/>
      <c r="K133" s="21">
        <f t="shared" si="29"/>
        <v>0</v>
      </c>
      <c r="L133" s="21"/>
    </row>
    <row r="134" spans="1:12" s="42" customFormat="1" ht="24.75" hidden="1" customHeight="1">
      <c r="A134" s="140"/>
      <c r="B134" s="34" t="s">
        <v>230</v>
      </c>
      <c r="C134" s="17" t="s">
        <v>231</v>
      </c>
      <c r="D134" s="17"/>
      <c r="E134" s="17"/>
      <c r="F134" s="23"/>
      <c r="G134" s="21"/>
      <c r="H134" s="21"/>
      <c r="I134" s="21"/>
      <c r="J134" s="21"/>
      <c r="K134" s="21">
        <f t="shared" si="29"/>
        <v>0</v>
      </c>
      <c r="L134" s="21"/>
    </row>
    <row r="135" spans="1:12" s="42" customFormat="1" ht="25.5" hidden="1" customHeight="1">
      <c r="A135" s="140"/>
      <c r="B135" s="34" t="s">
        <v>232</v>
      </c>
      <c r="C135" s="17" t="s">
        <v>233</v>
      </c>
      <c r="D135" s="17"/>
      <c r="E135" s="17"/>
      <c r="F135" s="23"/>
      <c r="G135" s="21"/>
      <c r="H135" s="21"/>
      <c r="I135" s="21"/>
      <c r="J135" s="21"/>
      <c r="K135" s="21">
        <f t="shared" si="29"/>
        <v>0</v>
      </c>
      <c r="L135" s="21"/>
    </row>
    <row r="136" spans="1:12" s="42" customFormat="1" ht="24.75" hidden="1" customHeight="1">
      <c r="A136" s="16"/>
      <c r="B136" s="34" t="s">
        <v>234</v>
      </c>
      <c r="C136" s="17" t="s">
        <v>235</v>
      </c>
      <c r="D136" s="17"/>
      <c r="E136" s="17"/>
      <c r="F136" s="23"/>
      <c r="G136" s="21"/>
      <c r="H136" s="21"/>
      <c r="I136" s="21"/>
      <c r="J136" s="21"/>
      <c r="K136" s="21">
        <f t="shared" si="29"/>
        <v>0</v>
      </c>
      <c r="L136" s="21"/>
    </row>
    <row r="137" spans="1:12" s="42" customFormat="1" ht="30.75" hidden="1" customHeight="1">
      <c r="A137" s="16"/>
      <c r="B137" s="34" t="s">
        <v>236</v>
      </c>
      <c r="C137" s="17" t="s">
        <v>237</v>
      </c>
      <c r="D137" s="17"/>
      <c r="E137" s="17"/>
      <c r="F137" s="23"/>
      <c r="G137" s="21"/>
      <c r="H137" s="21"/>
      <c r="I137" s="21"/>
      <c r="J137" s="21"/>
      <c r="K137" s="21">
        <f t="shared" si="29"/>
        <v>0</v>
      </c>
      <c r="L137" s="21"/>
    </row>
    <row r="138" spans="1:12" s="42" customFormat="1" ht="26.25" hidden="1" customHeight="1">
      <c r="A138" s="16"/>
      <c r="B138" s="34" t="s">
        <v>238</v>
      </c>
      <c r="C138" s="17" t="s">
        <v>239</v>
      </c>
      <c r="D138" s="17"/>
      <c r="E138" s="17"/>
      <c r="F138" s="23"/>
      <c r="G138" s="21"/>
      <c r="H138" s="21"/>
      <c r="I138" s="21"/>
      <c r="J138" s="21"/>
      <c r="K138" s="21">
        <f t="shared" si="29"/>
        <v>0</v>
      </c>
      <c r="L138" s="21"/>
    </row>
    <row r="139" spans="1:12" s="42" customFormat="1" ht="26.25" hidden="1" customHeight="1">
      <c r="A139" s="16"/>
      <c r="B139" s="34" t="s">
        <v>240</v>
      </c>
      <c r="C139" s="17" t="s">
        <v>241</v>
      </c>
      <c r="D139" s="17"/>
      <c r="E139" s="17"/>
      <c r="F139" s="23"/>
      <c r="G139" s="21"/>
      <c r="H139" s="21"/>
      <c r="I139" s="21"/>
      <c r="J139" s="21"/>
      <c r="K139" s="21">
        <f t="shared" si="29"/>
        <v>0</v>
      </c>
      <c r="L139" s="21"/>
    </row>
    <row r="140" spans="1:12" s="42" customFormat="1" ht="19.5" hidden="1" customHeight="1">
      <c r="A140" s="16"/>
      <c r="B140" s="34" t="s">
        <v>242</v>
      </c>
      <c r="C140" s="17" t="s">
        <v>243</v>
      </c>
      <c r="D140" s="17"/>
      <c r="E140" s="17"/>
      <c r="F140" s="23"/>
      <c r="G140" s="21"/>
      <c r="H140" s="21"/>
      <c r="I140" s="21"/>
      <c r="J140" s="21"/>
      <c r="K140" s="21">
        <f t="shared" si="29"/>
        <v>0</v>
      </c>
      <c r="L140" s="21"/>
    </row>
    <row r="141" spans="1:12" s="56" customFormat="1" ht="24" hidden="1" customHeight="1">
      <c r="A141" s="144"/>
      <c r="B141" s="53" t="s">
        <v>244</v>
      </c>
      <c r="C141" s="54" t="s">
        <v>245</v>
      </c>
      <c r="D141" s="54"/>
      <c r="E141" s="54"/>
      <c r="F141" s="23"/>
      <c r="G141" s="55"/>
      <c r="H141" s="55"/>
      <c r="I141" s="55"/>
      <c r="J141" s="55"/>
      <c r="K141" s="21">
        <f t="shared" si="29"/>
        <v>0</v>
      </c>
      <c r="L141" s="55"/>
    </row>
    <row r="142" spans="1:12" s="56" customFormat="1" ht="20.25" hidden="1" customHeight="1">
      <c r="A142" s="144"/>
      <c r="B142" s="53" t="s">
        <v>246</v>
      </c>
      <c r="C142" s="54" t="s">
        <v>247</v>
      </c>
      <c r="D142" s="54"/>
      <c r="E142" s="54"/>
      <c r="F142" s="23"/>
      <c r="G142" s="55"/>
      <c r="H142" s="55"/>
      <c r="I142" s="55"/>
      <c r="J142" s="55"/>
      <c r="K142" s="21">
        <f t="shared" si="29"/>
        <v>0</v>
      </c>
      <c r="L142" s="55"/>
    </row>
    <row r="143" spans="1:12" s="56" customFormat="1" ht="20.25" hidden="1" customHeight="1">
      <c r="A143" s="144"/>
      <c r="B143" s="53" t="s">
        <v>248</v>
      </c>
      <c r="C143" s="54" t="s">
        <v>249</v>
      </c>
      <c r="D143" s="54"/>
      <c r="E143" s="54"/>
      <c r="F143" s="23"/>
      <c r="G143" s="55"/>
      <c r="H143" s="55"/>
      <c r="I143" s="55"/>
      <c r="J143" s="55"/>
      <c r="K143" s="21">
        <f t="shared" si="29"/>
        <v>0</v>
      </c>
      <c r="L143" s="55"/>
    </row>
    <row r="144" spans="1:12" s="44" customFormat="1" ht="17.25" hidden="1" customHeight="1">
      <c r="A144" s="11" t="s">
        <v>250</v>
      </c>
      <c r="B144" s="11"/>
      <c r="C144" s="12" t="s">
        <v>251</v>
      </c>
      <c r="D144" s="12"/>
      <c r="E144" s="12"/>
      <c r="F144" s="33">
        <f t="shared" ref="F144:L144" si="30">F145</f>
        <v>0</v>
      </c>
      <c r="G144" s="33">
        <f t="shared" si="30"/>
        <v>0</v>
      </c>
      <c r="H144" s="33">
        <f t="shared" si="30"/>
        <v>0</v>
      </c>
      <c r="I144" s="33">
        <f t="shared" si="30"/>
        <v>0</v>
      </c>
      <c r="J144" s="33">
        <f t="shared" si="30"/>
        <v>0</v>
      </c>
      <c r="K144" s="33">
        <f t="shared" si="30"/>
        <v>0</v>
      </c>
      <c r="L144" s="33">
        <f t="shared" si="30"/>
        <v>0</v>
      </c>
    </row>
    <row r="145" spans="1:12" s="42" customFormat="1" ht="13.5" hidden="1" customHeight="1">
      <c r="A145" s="37" t="s">
        <v>252</v>
      </c>
      <c r="B145" s="37"/>
      <c r="C145" s="14" t="s">
        <v>253</v>
      </c>
      <c r="D145" s="14"/>
      <c r="E145" s="14"/>
      <c r="F145" s="26">
        <f t="shared" ref="F145:L145" si="31">F146+F147</f>
        <v>0</v>
      </c>
      <c r="G145" s="26">
        <f t="shared" si="31"/>
        <v>0</v>
      </c>
      <c r="H145" s="26">
        <f t="shared" si="31"/>
        <v>0</v>
      </c>
      <c r="I145" s="26">
        <f t="shared" si="31"/>
        <v>0</v>
      </c>
      <c r="J145" s="26">
        <f t="shared" si="31"/>
        <v>0</v>
      </c>
      <c r="K145" s="26">
        <f t="shared" si="31"/>
        <v>0</v>
      </c>
      <c r="L145" s="26">
        <f t="shared" si="31"/>
        <v>0</v>
      </c>
    </row>
    <row r="146" spans="1:12" s="42" customFormat="1" ht="13.5" hidden="1" customHeight="1">
      <c r="A146" s="145"/>
      <c r="B146" s="24" t="s">
        <v>254</v>
      </c>
      <c r="C146" s="17" t="s">
        <v>255</v>
      </c>
      <c r="D146" s="17"/>
      <c r="E146" s="17"/>
      <c r="F146" s="23"/>
      <c r="G146" s="21"/>
      <c r="H146" s="21"/>
      <c r="I146" s="21"/>
      <c r="J146" s="21"/>
      <c r="K146" s="21">
        <f>H146-J146</f>
        <v>0</v>
      </c>
      <c r="L146" s="21"/>
    </row>
    <row r="147" spans="1:12" s="42" customFormat="1" ht="13.5" hidden="1" customHeight="1">
      <c r="A147" s="145"/>
      <c r="B147" s="24" t="s">
        <v>256</v>
      </c>
      <c r="C147" s="17" t="s">
        <v>257</v>
      </c>
      <c r="D147" s="17"/>
      <c r="E147" s="17"/>
      <c r="F147" s="23"/>
      <c r="G147" s="21"/>
      <c r="H147" s="21"/>
      <c r="I147" s="21"/>
      <c r="J147" s="21"/>
      <c r="K147" s="21">
        <f>H147-J147</f>
        <v>0</v>
      </c>
      <c r="L147" s="21"/>
    </row>
    <row r="148" spans="1:12" s="42" customFormat="1" ht="17.25" hidden="1" customHeight="1">
      <c r="A148" s="76" t="s">
        <v>258</v>
      </c>
      <c r="B148" s="57"/>
      <c r="C148" s="58" t="s">
        <v>259</v>
      </c>
      <c r="D148" s="58"/>
      <c r="E148" s="58"/>
      <c r="F148" s="51">
        <f t="shared" ref="F148:L148" si="32">F149</f>
        <v>0</v>
      </c>
      <c r="G148" s="51">
        <f t="shared" si="32"/>
        <v>0</v>
      </c>
      <c r="H148" s="51">
        <f t="shared" si="32"/>
        <v>0</v>
      </c>
      <c r="I148" s="51">
        <f t="shared" si="32"/>
        <v>0</v>
      </c>
      <c r="J148" s="51">
        <f t="shared" si="32"/>
        <v>0</v>
      </c>
      <c r="K148" s="51">
        <f t="shared" si="32"/>
        <v>0</v>
      </c>
      <c r="L148" s="51">
        <f t="shared" si="32"/>
        <v>0</v>
      </c>
    </row>
    <row r="149" spans="1:12" s="42" customFormat="1" ht="18" hidden="1">
      <c r="A149" s="146" t="s">
        <v>260</v>
      </c>
      <c r="B149" s="25"/>
      <c r="C149" s="14" t="s">
        <v>261</v>
      </c>
      <c r="D149" s="14"/>
      <c r="E149" s="14"/>
      <c r="F149" s="26">
        <f t="shared" ref="F149:L149" si="33">F150+F151+F152+F153</f>
        <v>0</v>
      </c>
      <c r="G149" s="26">
        <f t="shared" si="33"/>
        <v>0</v>
      </c>
      <c r="H149" s="26">
        <f t="shared" si="33"/>
        <v>0</v>
      </c>
      <c r="I149" s="26">
        <f t="shared" si="33"/>
        <v>0</v>
      </c>
      <c r="J149" s="26">
        <f t="shared" si="33"/>
        <v>0</v>
      </c>
      <c r="K149" s="26">
        <f t="shared" si="33"/>
        <v>0</v>
      </c>
      <c r="L149" s="26">
        <f t="shared" si="33"/>
        <v>0</v>
      </c>
    </row>
    <row r="150" spans="1:12" s="42" customFormat="1" ht="18" hidden="1">
      <c r="A150" s="140"/>
      <c r="B150" s="59" t="s">
        <v>262</v>
      </c>
      <c r="C150" s="17" t="s">
        <v>263</v>
      </c>
      <c r="D150" s="17"/>
      <c r="E150" s="17"/>
      <c r="F150" s="23"/>
      <c r="G150" s="21"/>
      <c r="H150" s="21"/>
      <c r="I150" s="21"/>
      <c r="J150" s="21"/>
      <c r="K150" s="21">
        <f>H150-J150</f>
        <v>0</v>
      </c>
      <c r="L150" s="21"/>
    </row>
    <row r="151" spans="1:12" s="42" customFormat="1" ht="18" hidden="1">
      <c r="A151" s="141"/>
      <c r="B151" s="59" t="s">
        <v>264</v>
      </c>
      <c r="C151" s="17" t="s">
        <v>265</v>
      </c>
      <c r="D151" s="17"/>
      <c r="E151" s="17"/>
      <c r="F151" s="23"/>
      <c r="G151" s="21"/>
      <c r="H151" s="21"/>
      <c r="I151" s="21"/>
      <c r="J151" s="21"/>
      <c r="K151" s="21">
        <f>H151-J151</f>
        <v>0</v>
      </c>
      <c r="L151" s="21"/>
    </row>
    <row r="152" spans="1:12" s="42" customFormat="1" ht="15" hidden="1" customHeight="1">
      <c r="A152" s="141"/>
      <c r="B152" s="59" t="s">
        <v>266</v>
      </c>
      <c r="C152" s="17" t="s">
        <v>267</v>
      </c>
      <c r="D152" s="17"/>
      <c r="E152" s="17"/>
      <c r="F152" s="23"/>
      <c r="G152" s="21"/>
      <c r="H152" s="21"/>
      <c r="I152" s="21"/>
      <c r="J152" s="21"/>
      <c r="K152" s="21">
        <f>H152-J152</f>
        <v>0</v>
      </c>
      <c r="L152" s="21"/>
    </row>
    <row r="153" spans="1:12" s="42" customFormat="1" ht="18" hidden="1">
      <c r="A153" s="141"/>
      <c r="B153" s="59" t="s">
        <v>268</v>
      </c>
      <c r="C153" s="17" t="s">
        <v>269</v>
      </c>
      <c r="D153" s="17"/>
      <c r="E153" s="17"/>
      <c r="F153" s="23"/>
      <c r="G153" s="21"/>
      <c r="H153" s="21"/>
      <c r="I153" s="21"/>
      <c r="J153" s="21"/>
      <c r="K153" s="21">
        <f>H153-J153</f>
        <v>0</v>
      </c>
      <c r="L153" s="21"/>
    </row>
    <row r="154" spans="1:12" s="42" customFormat="1" ht="18" hidden="1">
      <c r="A154" s="141"/>
      <c r="B154" s="59"/>
      <c r="C154" s="60"/>
      <c r="D154" s="60"/>
      <c r="E154" s="60"/>
      <c r="F154" s="23"/>
      <c r="G154" s="23"/>
      <c r="H154" s="23"/>
      <c r="I154" s="23"/>
      <c r="J154" s="23"/>
      <c r="K154" s="21">
        <f>H154-J154</f>
        <v>0</v>
      </c>
      <c r="L154" s="23"/>
    </row>
    <row r="155" spans="1:12" s="44" customFormat="1" ht="41.25" customHeight="1">
      <c r="A155" s="170" t="s">
        <v>474</v>
      </c>
      <c r="B155" s="170"/>
      <c r="C155" s="12" t="s">
        <v>270</v>
      </c>
      <c r="D155" s="12"/>
      <c r="E155" s="12"/>
      <c r="F155" s="120">
        <f>F156+F157+F158+F159+F160+F161+F162+F163+F164</f>
        <v>36000</v>
      </c>
      <c r="G155" s="120">
        <f t="shared" ref="G155:L155" si="34">G156+G157+G158+G159+G160+G161+G162+G163+G164</f>
        <v>15000</v>
      </c>
      <c r="H155" s="120">
        <f t="shared" si="34"/>
        <v>14542</v>
      </c>
      <c r="I155" s="120">
        <f t="shared" si="34"/>
        <v>14542</v>
      </c>
      <c r="J155" s="120">
        <f t="shared" si="34"/>
        <v>14542</v>
      </c>
      <c r="K155" s="120">
        <f t="shared" si="34"/>
        <v>0</v>
      </c>
      <c r="L155" s="120">
        <f t="shared" si="34"/>
        <v>14702</v>
      </c>
    </row>
    <row r="156" spans="1:12" s="42" customFormat="1" ht="15.75" hidden="1">
      <c r="A156" s="140" t="s">
        <v>271</v>
      </c>
      <c r="B156" s="40"/>
      <c r="C156" s="52" t="s">
        <v>272</v>
      </c>
      <c r="D156" s="52"/>
      <c r="E156" s="52"/>
      <c r="F156" s="97"/>
      <c r="G156" s="121"/>
      <c r="H156" s="121"/>
      <c r="I156" s="121"/>
      <c r="J156" s="121"/>
      <c r="K156" s="121">
        <f t="shared" ref="K156:K163" si="35">H156-J156</f>
        <v>0</v>
      </c>
      <c r="L156" s="121"/>
    </row>
    <row r="157" spans="1:12" s="42" customFormat="1" ht="15.75" hidden="1">
      <c r="A157" s="40" t="s">
        <v>273</v>
      </c>
      <c r="B157" s="40"/>
      <c r="C157" s="52" t="s">
        <v>274</v>
      </c>
      <c r="D157" s="52"/>
      <c r="E157" s="52"/>
      <c r="F157" s="97"/>
      <c r="G157" s="121"/>
      <c r="H157" s="121"/>
      <c r="I157" s="121"/>
      <c r="J157" s="121"/>
      <c r="K157" s="121">
        <f t="shared" si="35"/>
        <v>0</v>
      </c>
      <c r="L157" s="121"/>
    </row>
    <row r="158" spans="1:12" s="42" customFormat="1" ht="15" hidden="1" customHeight="1">
      <c r="A158" s="171" t="s">
        <v>275</v>
      </c>
      <c r="B158" s="171"/>
      <c r="C158" s="52" t="s">
        <v>276</v>
      </c>
      <c r="D158" s="52"/>
      <c r="E158" s="52"/>
      <c r="F158" s="97"/>
      <c r="G158" s="121"/>
      <c r="H158" s="121"/>
      <c r="I158" s="121"/>
      <c r="J158" s="121"/>
      <c r="K158" s="121">
        <f t="shared" si="35"/>
        <v>0</v>
      </c>
      <c r="L158" s="121"/>
    </row>
    <row r="159" spans="1:12" s="42" customFormat="1" ht="15" hidden="1" customHeight="1">
      <c r="A159" s="171" t="s">
        <v>277</v>
      </c>
      <c r="B159" s="171"/>
      <c r="C159" s="52" t="s">
        <v>278</v>
      </c>
      <c r="D159" s="52"/>
      <c r="E159" s="52"/>
      <c r="F159" s="97"/>
      <c r="G159" s="121"/>
      <c r="H159" s="121"/>
      <c r="I159" s="121"/>
      <c r="J159" s="121"/>
      <c r="K159" s="121">
        <f t="shared" si="35"/>
        <v>0</v>
      </c>
      <c r="L159" s="121"/>
    </row>
    <row r="160" spans="1:12" s="42" customFormat="1" ht="15.75" hidden="1">
      <c r="A160" s="40" t="s">
        <v>279</v>
      </c>
      <c r="B160" s="40"/>
      <c r="C160" s="52" t="s">
        <v>280</v>
      </c>
      <c r="D160" s="52"/>
      <c r="E160" s="52"/>
      <c r="F160" s="97"/>
      <c r="G160" s="121"/>
      <c r="H160" s="121"/>
      <c r="I160" s="121"/>
      <c r="J160" s="121"/>
      <c r="K160" s="121">
        <f t="shared" si="35"/>
        <v>0</v>
      </c>
      <c r="L160" s="121"/>
    </row>
    <row r="161" spans="1:12" s="42" customFormat="1" ht="15.75" hidden="1">
      <c r="A161" s="40" t="s">
        <v>281</v>
      </c>
      <c r="B161" s="40"/>
      <c r="C161" s="52" t="s">
        <v>282</v>
      </c>
      <c r="D161" s="52"/>
      <c r="E161" s="52"/>
      <c r="F161" s="97"/>
      <c r="G161" s="121"/>
      <c r="H161" s="121"/>
      <c r="I161" s="121"/>
      <c r="J161" s="121"/>
      <c r="K161" s="121">
        <f t="shared" si="35"/>
        <v>0</v>
      </c>
      <c r="L161" s="121"/>
    </row>
    <row r="162" spans="1:12" s="42" customFormat="1" ht="15.75" hidden="1">
      <c r="A162" s="40" t="s">
        <v>283</v>
      </c>
      <c r="B162" s="40"/>
      <c r="C162" s="52" t="s">
        <v>284</v>
      </c>
      <c r="D162" s="52"/>
      <c r="E162" s="52"/>
      <c r="F162" s="97"/>
      <c r="G162" s="121"/>
      <c r="H162" s="121"/>
      <c r="I162" s="121"/>
      <c r="J162" s="121"/>
      <c r="K162" s="121">
        <f t="shared" si="35"/>
        <v>0</v>
      </c>
      <c r="L162" s="121"/>
    </row>
    <row r="163" spans="1:12" s="42" customFormat="1" ht="15.75" hidden="1">
      <c r="A163" s="40" t="s">
        <v>285</v>
      </c>
      <c r="B163" s="40"/>
      <c r="C163" s="52" t="s">
        <v>286</v>
      </c>
      <c r="D163" s="52"/>
      <c r="E163" s="52"/>
      <c r="F163" s="97"/>
      <c r="G163" s="121"/>
      <c r="H163" s="121"/>
      <c r="I163" s="121"/>
      <c r="J163" s="121"/>
      <c r="K163" s="121">
        <f t="shared" si="35"/>
        <v>0</v>
      </c>
      <c r="L163" s="121"/>
    </row>
    <row r="164" spans="1:12" s="42" customFormat="1" ht="15.75">
      <c r="A164" s="40" t="s">
        <v>287</v>
      </c>
      <c r="B164" s="40"/>
      <c r="C164" s="52" t="s">
        <v>288</v>
      </c>
      <c r="D164" s="52"/>
      <c r="E164" s="52"/>
      <c r="F164" s="97">
        <f>'[1]66.SPAS'!L162</f>
        <v>36000</v>
      </c>
      <c r="G164" s="97">
        <f>'[1]66.SPAS'!M162</f>
        <v>15000</v>
      </c>
      <c r="H164" s="97">
        <f>'[1]66.SPAS'!N162</f>
        <v>14542</v>
      </c>
      <c r="I164" s="97">
        <f>'[1]66.SPAS'!O162</f>
        <v>14542</v>
      </c>
      <c r="J164" s="97">
        <f>'[1]66.SPAS'!P162</f>
        <v>14542</v>
      </c>
      <c r="K164" s="97">
        <f>'[1]66.SPAS'!Q162</f>
        <v>0</v>
      </c>
      <c r="L164" s="97">
        <f>'[1]66.SPAS'!R162</f>
        <v>14702</v>
      </c>
    </row>
    <row r="165" spans="1:12" s="42" customFormat="1" ht="15.75" hidden="1">
      <c r="A165" s="147" t="s">
        <v>289</v>
      </c>
      <c r="B165" s="61"/>
      <c r="C165" s="14" t="s">
        <v>290</v>
      </c>
      <c r="D165" s="14"/>
      <c r="E165" s="14"/>
      <c r="F165" s="95">
        <f t="shared" ref="F165:L165" si="36">F167+F171</f>
        <v>0</v>
      </c>
      <c r="G165" s="95">
        <f t="shared" si="36"/>
        <v>0</v>
      </c>
      <c r="H165" s="95">
        <f t="shared" si="36"/>
        <v>0</v>
      </c>
      <c r="I165" s="95">
        <f t="shared" si="36"/>
        <v>0</v>
      </c>
      <c r="J165" s="95">
        <f t="shared" si="36"/>
        <v>0</v>
      </c>
      <c r="K165" s="95">
        <f t="shared" si="36"/>
        <v>0</v>
      </c>
      <c r="L165" s="95">
        <f t="shared" si="36"/>
        <v>0</v>
      </c>
    </row>
    <row r="166" spans="1:12" s="42" customFormat="1" ht="15.75" hidden="1">
      <c r="A166" s="148"/>
      <c r="B166" s="62"/>
      <c r="C166" s="17"/>
      <c r="D166" s="17"/>
      <c r="E166" s="17"/>
      <c r="F166" s="97"/>
      <c r="G166" s="97"/>
      <c r="H166" s="97"/>
      <c r="I166" s="97"/>
      <c r="J166" s="97"/>
      <c r="K166" s="121">
        <f>H166-J166</f>
        <v>0</v>
      </c>
      <c r="L166" s="97"/>
    </row>
    <row r="167" spans="1:12" s="44" customFormat="1" ht="15" hidden="1">
      <c r="A167" s="149" t="s">
        <v>291</v>
      </c>
      <c r="B167" s="11"/>
      <c r="C167" s="12" t="s">
        <v>292</v>
      </c>
      <c r="D167" s="12"/>
      <c r="E167" s="12"/>
      <c r="F167" s="120">
        <f t="shared" ref="F167:L167" si="37">F168+F169</f>
        <v>0</v>
      </c>
      <c r="G167" s="120">
        <f t="shared" si="37"/>
        <v>0</v>
      </c>
      <c r="H167" s="120">
        <f t="shared" si="37"/>
        <v>0</v>
      </c>
      <c r="I167" s="120">
        <f t="shared" si="37"/>
        <v>0</v>
      </c>
      <c r="J167" s="120">
        <f t="shared" si="37"/>
        <v>0</v>
      </c>
      <c r="K167" s="120">
        <f t="shared" si="37"/>
        <v>0</v>
      </c>
      <c r="L167" s="120">
        <f t="shared" si="37"/>
        <v>0</v>
      </c>
    </row>
    <row r="168" spans="1:12" s="42" customFormat="1" ht="25.5" hidden="1" customHeight="1">
      <c r="A168" s="196" t="s">
        <v>293</v>
      </c>
      <c r="B168" s="196"/>
      <c r="C168" s="52" t="s">
        <v>294</v>
      </c>
      <c r="D168" s="52"/>
      <c r="E168" s="52"/>
      <c r="F168" s="97"/>
      <c r="G168" s="121"/>
      <c r="H168" s="121"/>
      <c r="I168" s="121"/>
      <c r="J168" s="121"/>
      <c r="K168" s="121">
        <f>H168-J168</f>
        <v>0</v>
      </c>
      <c r="L168" s="121"/>
    </row>
    <row r="169" spans="1:12" s="42" customFormat="1" ht="15.75" hidden="1">
      <c r="A169" s="40" t="s">
        <v>295</v>
      </c>
      <c r="B169" s="40"/>
      <c r="C169" s="52" t="s">
        <v>296</v>
      </c>
      <c r="D169" s="52"/>
      <c r="E169" s="52"/>
      <c r="F169" s="97"/>
      <c r="G169" s="121"/>
      <c r="H169" s="121"/>
      <c r="I169" s="121"/>
      <c r="J169" s="121"/>
      <c r="K169" s="121">
        <f>H169-J169</f>
        <v>0</v>
      </c>
      <c r="L169" s="121"/>
    </row>
    <row r="170" spans="1:12" s="42" customFormat="1" ht="15.75" hidden="1">
      <c r="A170" s="40"/>
      <c r="B170" s="40"/>
      <c r="C170" s="41"/>
      <c r="D170" s="41"/>
      <c r="E170" s="41"/>
      <c r="F170" s="97"/>
      <c r="G170" s="97"/>
      <c r="H170" s="97"/>
      <c r="I170" s="97"/>
      <c r="J170" s="97"/>
      <c r="K170" s="121">
        <f>H170-J170</f>
        <v>0</v>
      </c>
      <c r="L170" s="97"/>
    </row>
    <row r="171" spans="1:12" s="44" customFormat="1" ht="15" hidden="1">
      <c r="A171" s="150" t="s">
        <v>297</v>
      </c>
      <c r="B171" s="11"/>
      <c r="C171" s="12" t="s">
        <v>298</v>
      </c>
      <c r="D171" s="12"/>
      <c r="E171" s="12"/>
      <c r="F171" s="120">
        <f t="shared" ref="F171:L171" si="38">F172+F177</f>
        <v>0</v>
      </c>
      <c r="G171" s="120">
        <f t="shared" si="38"/>
        <v>0</v>
      </c>
      <c r="H171" s="120">
        <f t="shared" si="38"/>
        <v>0</v>
      </c>
      <c r="I171" s="120">
        <f t="shared" si="38"/>
        <v>0</v>
      </c>
      <c r="J171" s="120">
        <f t="shared" si="38"/>
        <v>0</v>
      </c>
      <c r="K171" s="120">
        <f t="shared" si="38"/>
        <v>0</v>
      </c>
      <c r="L171" s="120">
        <f t="shared" si="38"/>
        <v>0</v>
      </c>
    </row>
    <row r="172" spans="1:12" s="42" customFormat="1" ht="15.75" hidden="1">
      <c r="A172" s="36" t="s">
        <v>299</v>
      </c>
      <c r="B172" s="36"/>
      <c r="C172" s="14" t="s">
        <v>300</v>
      </c>
      <c r="D172" s="14"/>
      <c r="E172" s="14"/>
      <c r="F172" s="95">
        <f t="shared" ref="F172:L172" si="39">F173+F174+F175+F176</f>
        <v>0</v>
      </c>
      <c r="G172" s="95">
        <f t="shared" si="39"/>
        <v>0</v>
      </c>
      <c r="H172" s="95">
        <f t="shared" si="39"/>
        <v>0</v>
      </c>
      <c r="I172" s="95">
        <f t="shared" si="39"/>
        <v>0</v>
      </c>
      <c r="J172" s="95">
        <f t="shared" si="39"/>
        <v>0</v>
      </c>
      <c r="K172" s="95">
        <f t="shared" si="39"/>
        <v>0</v>
      </c>
      <c r="L172" s="95">
        <f t="shared" si="39"/>
        <v>0</v>
      </c>
    </row>
    <row r="173" spans="1:12" s="42" customFormat="1" ht="26.25" hidden="1">
      <c r="A173" s="140"/>
      <c r="B173" s="34" t="s">
        <v>301</v>
      </c>
      <c r="C173" s="17" t="s">
        <v>302</v>
      </c>
      <c r="D173" s="17"/>
      <c r="E173" s="17"/>
      <c r="F173" s="97"/>
      <c r="G173" s="121"/>
      <c r="H173" s="121"/>
      <c r="I173" s="121"/>
      <c r="J173" s="121"/>
      <c r="K173" s="121">
        <f>H173-J173</f>
        <v>0</v>
      </c>
      <c r="L173" s="121"/>
    </row>
    <row r="174" spans="1:12" s="42" customFormat="1" ht="15.75" hidden="1">
      <c r="A174" s="140"/>
      <c r="B174" s="34" t="s">
        <v>303</v>
      </c>
      <c r="C174" s="17" t="s">
        <v>304</v>
      </c>
      <c r="D174" s="17"/>
      <c r="E174" s="17"/>
      <c r="F174" s="97"/>
      <c r="G174" s="121"/>
      <c r="H174" s="121"/>
      <c r="I174" s="121"/>
      <c r="J174" s="121"/>
      <c r="K174" s="121">
        <f>H174-J174</f>
        <v>0</v>
      </c>
      <c r="L174" s="121"/>
    </row>
    <row r="175" spans="1:12" s="42" customFormat="1" ht="15.75" hidden="1" customHeight="1">
      <c r="A175" s="140"/>
      <c r="B175" s="34" t="s">
        <v>305</v>
      </c>
      <c r="C175" s="17" t="s">
        <v>306</v>
      </c>
      <c r="D175" s="17"/>
      <c r="E175" s="17"/>
      <c r="F175" s="97"/>
      <c r="G175" s="121"/>
      <c r="H175" s="121"/>
      <c r="I175" s="121"/>
      <c r="J175" s="121"/>
      <c r="K175" s="121">
        <f>H175-J175</f>
        <v>0</v>
      </c>
      <c r="L175" s="121"/>
    </row>
    <row r="176" spans="1:12" s="42" customFormat="1" ht="15.75" hidden="1">
      <c r="A176" s="140"/>
      <c r="B176" s="16" t="s">
        <v>307</v>
      </c>
      <c r="C176" s="17" t="s">
        <v>308</v>
      </c>
      <c r="D176" s="17"/>
      <c r="E176" s="17"/>
      <c r="F176" s="97"/>
      <c r="G176" s="121"/>
      <c r="H176" s="121"/>
      <c r="I176" s="121"/>
      <c r="J176" s="121"/>
      <c r="K176" s="121">
        <f>H176-J176</f>
        <v>0</v>
      </c>
      <c r="L176" s="121"/>
    </row>
    <row r="177" spans="1:12" s="42" customFormat="1" ht="15.75" hidden="1">
      <c r="A177" s="36" t="s">
        <v>309</v>
      </c>
      <c r="B177" s="36"/>
      <c r="C177" s="14" t="s">
        <v>310</v>
      </c>
      <c r="D177" s="14"/>
      <c r="E177" s="14"/>
      <c r="F177" s="95">
        <f t="shared" ref="F177:L177" si="40">F178+F179+F180</f>
        <v>0</v>
      </c>
      <c r="G177" s="95">
        <f t="shared" si="40"/>
        <v>0</v>
      </c>
      <c r="H177" s="95">
        <f t="shared" si="40"/>
        <v>0</v>
      </c>
      <c r="I177" s="95">
        <f t="shared" si="40"/>
        <v>0</v>
      </c>
      <c r="J177" s="95">
        <f t="shared" si="40"/>
        <v>0</v>
      </c>
      <c r="K177" s="95">
        <f t="shared" si="40"/>
        <v>0</v>
      </c>
      <c r="L177" s="95">
        <f t="shared" si="40"/>
        <v>0</v>
      </c>
    </row>
    <row r="178" spans="1:12" s="42" customFormat="1" ht="15.75" hidden="1">
      <c r="A178" s="140"/>
      <c r="B178" s="16" t="s">
        <v>311</v>
      </c>
      <c r="C178" s="17" t="s">
        <v>312</v>
      </c>
      <c r="D178" s="17"/>
      <c r="E178" s="17"/>
      <c r="F178" s="97"/>
      <c r="G178" s="121"/>
      <c r="H178" s="121"/>
      <c r="I178" s="121"/>
      <c r="J178" s="121"/>
      <c r="K178" s="121">
        <f>H178-J178</f>
        <v>0</v>
      </c>
      <c r="L178" s="121"/>
    </row>
    <row r="179" spans="1:12" s="42" customFormat="1" ht="15.75" hidden="1">
      <c r="A179" s="140"/>
      <c r="B179" s="16" t="s">
        <v>313</v>
      </c>
      <c r="C179" s="17" t="s">
        <v>314</v>
      </c>
      <c r="D179" s="17"/>
      <c r="E179" s="17"/>
      <c r="F179" s="97"/>
      <c r="G179" s="121"/>
      <c r="H179" s="121"/>
      <c r="I179" s="121"/>
      <c r="J179" s="121"/>
      <c r="K179" s="121">
        <f>H179-J179</f>
        <v>0</v>
      </c>
      <c r="L179" s="121"/>
    </row>
    <row r="180" spans="1:12" s="42" customFormat="1" ht="15.75" hidden="1">
      <c r="A180" s="140"/>
      <c r="B180" s="16" t="s">
        <v>315</v>
      </c>
      <c r="C180" s="17" t="s">
        <v>316</v>
      </c>
      <c r="D180" s="17"/>
      <c r="E180" s="17"/>
      <c r="F180" s="97"/>
      <c r="G180" s="121"/>
      <c r="H180" s="121"/>
      <c r="I180" s="121"/>
      <c r="J180" s="121"/>
      <c r="K180" s="121">
        <f>H180-J180</f>
        <v>0</v>
      </c>
      <c r="L180" s="121"/>
    </row>
    <row r="181" spans="1:12" s="44" customFormat="1" ht="33.75" hidden="1" customHeight="1">
      <c r="A181" s="191" t="s">
        <v>317</v>
      </c>
      <c r="B181" s="191"/>
      <c r="C181" s="12" t="s">
        <v>318</v>
      </c>
      <c r="D181" s="12"/>
      <c r="E181" s="12"/>
      <c r="F181" s="120">
        <f t="shared" ref="F181:L181" si="41">F182</f>
        <v>0</v>
      </c>
      <c r="G181" s="120">
        <f t="shared" si="41"/>
        <v>0</v>
      </c>
      <c r="H181" s="120">
        <f t="shared" si="41"/>
        <v>0</v>
      </c>
      <c r="I181" s="120">
        <f t="shared" si="41"/>
        <v>0</v>
      </c>
      <c r="J181" s="120">
        <f t="shared" si="41"/>
        <v>0</v>
      </c>
      <c r="K181" s="120">
        <f t="shared" si="41"/>
        <v>0</v>
      </c>
      <c r="L181" s="120">
        <f t="shared" si="41"/>
        <v>0</v>
      </c>
    </row>
    <row r="182" spans="1:12" s="42" customFormat="1" ht="15.75" hidden="1">
      <c r="A182" s="140" t="s">
        <v>319</v>
      </c>
      <c r="B182" s="16"/>
      <c r="C182" s="52" t="s">
        <v>320</v>
      </c>
      <c r="D182" s="52"/>
      <c r="E182" s="52"/>
      <c r="F182" s="97"/>
      <c r="G182" s="121"/>
      <c r="H182" s="121"/>
      <c r="I182" s="121"/>
      <c r="J182" s="121"/>
      <c r="K182" s="121">
        <f>H182-J182</f>
        <v>0</v>
      </c>
      <c r="L182" s="121"/>
    </row>
    <row r="183" spans="1:12" s="42" customFormat="1" ht="15.75" hidden="1">
      <c r="A183" s="140"/>
      <c r="B183" s="16"/>
      <c r="C183" s="52"/>
      <c r="D183" s="52"/>
      <c r="E183" s="52"/>
      <c r="F183" s="97"/>
      <c r="G183" s="97"/>
      <c r="H183" s="97"/>
      <c r="I183" s="97"/>
      <c r="J183" s="97"/>
      <c r="K183" s="121">
        <f>H183-J183</f>
        <v>0</v>
      </c>
      <c r="L183" s="97"/>
    </row>
    <row r="184" spans="1:12" s="65" customFormat="1" ht="30" customHeight="1">
      <c r="A184" s="192" t="s">
        <v>475</v>
      </c>
      <c r="B184" s="192"/>
      <c r="C184" s="63"/>
      <c r="D184" s="64"/>
      <c r="E184" s="64"/>
      <c r="F184" s="126">
        <f t="shared" ref="F184:L184" si="42">F185+F196+F210+F255+F272</f>
        <v>300000</v>
      </c>
      <c r="G184" s="126">
        <f t="shared" si="42"/>
        <v>300000</v>
      </c>
      <c r="H184" s="126">
        <f t="shared" si="42"/>
        <v>299999</v>
      </c>
      <c r="I184" s="126">
        <f t="shared" si="42"/>
        <v>299999</v>
      </c>
      <c r="J184" s="126">
        <f t="shared" si="42"/>
        <v>299999</v>
      </c>
      <c r="K184" s="126">
        <f t="shared" si="42"/>
        <v>0</v>
      </c>
      <c r="L184" s="126">
        <f t="shared" si="42"/>
        <v>299999</v>
      </c>
    </row>
    <row r="185" spans="1:12" s="65" customFormat="1" ht="26.25" customHeight="1">
      <c r="A185" s="193" t="s">
        <v>476</v>
      </c>
      <c r="B185" s="193"/>
      <c r="C185" s="58" t="s">
        <v>321</v>
      </c>
      <c r="D185" s="33"/>
      <c r="E185" s="33"/>
      <c r="F185" s="120">
        <f t="shared" ref="F185:L185" si="43">F186</f>
        <v>300000</v>
      </c>
      <c r="G185" s="120">
        <f t="shared" si="43"/>
        <v>300000</v>
      </c>
      <c r="H185" s="120">
        <f t="shared" si="43"/>
        <v>299999</v>
      </c>
      <c r="I185" s="120">
        <f t="shared" si="43"/>
        <v>299999</v>
      </c>
      <c r="J185" s="120">
        <f t="shared" si="43"/>
        <v>299999</v>
      </c>
      <c r="K185" s="120">
        <f t="shared" si="43"/>
        <v>0</v>
      </c>
      <c r="L185" s="120">
        <f t="shared" si="43"/>
        <v>299999</v>
      </c>
    </row>
    <row r="186" spans="1:12" s="42" customFormat="1" ht="18" customHeight="1">
      <c r="A186" s="173" t="s">
        <v>477</v>
      </c>
      <c r="B186" s="173"/>
      <c r="C186" s="14" t="s">
        <v>322</v>
      </c>
      <c r="D186" s="26"/>
      <c r="E186" s="26"/>
      <c r="F186" s="95">
        <f t="shared" ref="F186:L186" si="44">F187+F188+F189+F190+F191+F192+F193+F194</f>
        <v>300000</v>
      </c>
      <c r="G186" s="95">
        <f t="shared" si="44"/>
        <v>300000</v>
      </c>
      <c r="H186" s="95">
        <f t="shared" si="44"/>
        <v>299999</v>
      </c>
      <c r="I186" s="95">
        <f t="shared" si="44"/>
        <v>299999</v>
      </c>
      <c r="J186" s="95">
        <f t="shared" si="44"/>
        <v>299999</v>
      </c>
      <c r="K186" s="95">
        <f t="shared" si="44"/>
        <v>0</v>
      </c>
      <c r="L186" s="95">
        <f t="shared" si="44"/>
        <v>299999</v>
      </c>
    </row>
    <row r="187" spans="1:12" s="67" customFormat="1" ht="20.100000000000001" customHeight="1">
      <c r="A187" s="151"/>
      <c r="B187" s="24" t="s">
        <v>323</v>
      </c>
      <c r="C187" s="17" t="s">
        <v>324</v>
      </c>
      <c r="D187" s="66"/>
      <c r="E187" s="66"/>
      <c r="F187" s="97">
        <f>'[1]66.1'!L13</f>
        <v>300000</v>
      </c>
      <c r="G187" s="97">
        <f>'[1]66.1'!M13</f>
        <v>300000</v>
      </c>
      <c r="H187" s="97">
        <f>'[1]66.1'!N13</f>
        <v>299999</v>
      </c>
      <c r="I187" s="97">
        <f>'[1]66.1'!O13</f>
        <v>299999</v>
      </c>
      <c r="J187" s="97">
        <f>'[1]66.1'!P13</f>
        <v>299999</v>
      </c>
      <c r="K187" s="97">
        <f>'[1]66.1'!Q13</f>
        <v>0</v>
      </c>
      <c r="L187" s="97">
        <f>'[1]66.1'!R13</f>
        <v>299999</v>
      </c>
    </row>
    <row r="188" spans="1:12" s="71" customFormat="1" ht="32.25" hidden="1" customHeight="1">
      <c r="A188" s="152"/>
      <c r="B188" s="68" t="s">
        <v>325</v>
      </c>
      <c r="C188" s="54" t="s">
        <v>326</v>
      </c>
      <c r="D188" s="69"/>
      <c r="E188" s="69"/>
      <c r="F188" s="97"/>
      <c r="G188" s="127"/>
      <c r="H188" s="127"/>
      <c r="I188" s="127"/>
      <c r="J188" s="127"/>
      <c r="K188" s="121">
        <f t="shared" ref="K188:K195" si="45">H188-J188</f>
        <v>0</v>
      </c>
      <c r="L188" s="127"/>
    </row>
    <row r="189" spans="1:12" s="71" customFormat="1" ht="28.5" hidden="1" customHeight="1">
      <c r="A189" s="152"/>
      <c r="B189" s="68" t="s">
        <v>327</v>
      </c>
      <c r="C189" s="54" t="s">
        <v>328</v>
      </c>
      <c r="D189" s="69"/>
      <c r="E189" s="69"/>
      <c r="F189" s="23"/>
      <c r="G189" s="70"/>
      <c r="H189" s="70"/>
      <c r="I189" s="70"/>
      <c r="J189" s="70"/>
      <c r="K189" s="21">
        <f t="shared" si="45"/>
        <v>0</v>
      </c>
      <c r="L189" s="70"/>
    </row>
    <row r="190" spans="1:12" s="71" customFormat="1" ht="29.25" hidden="1" customHeight="1">
      <c r="A190" s="152"/>
      <c r="B190" s="68" t="s">
        <v>329</v>
      </c>
      <c r="C190" s="54" t="s">
        <v>330</v>
      </c>
      <c r="D190" s="69"/>
      <c r="E190" s="69"/>
      <c r="F190" s="72"/>
      <c r="G190" s="73"/>
      <c r="H190" s="73"/>
      <c r="I190" s="73"/>
      <c r="J190" s="73"/>
      <c r="K190" s="74">
        <f t="shared" si="45"/>
        <v>0</v>
      </c>
      <c r="L190" s="73"/>
    </row>
    <row r="191" spans="1:12" s="71" customFormat="1" ht="29.25" hidden="1" customHeight="1">
      <c r="A191" s="152"/>
      <c r="B191" s="68" t="s">
        <v>331</v>
      </c>
      <c r="C191" s="54" t="s">
        <v>332</v>
      </c>
      <c r="D191" s="69"/>
      <c r="E191" s="69"/>
      <c r="F191" s="72"/>
      <c r="G191" s="73"/>
      <c r="H191" s="73"/>
      <c r="I191" s="73"/>
      <c r="J191" s="73"/>
      <c r="K191" s="74">
        <f t="shared" si="45"/>
        <v>0</v>
      </c>
      <c r="L191" s="73"/>
    </row>
    <row r="192" spans="1:12" s="71" customFormat="1" ht="30" hidden="1" customHeight="1">
      <c r="A192" s="152"/>
      <c r="B192" s="68" t="s">
        <v>333</v>
      </c>
      <c r="C192" s="54" t="s">
        <v>334</v>
      </c>
      <c r="D192" s="69"/>
      <c r="E192" s="69"/>
      <c r="F192" s="72"/>
      <c r="G192" s="73"/>
      <c r="H192" s="73"/>
      <c r="I192" s="73"/>
      <c r="J192" s="73"/>
      <c r="K192" s="74">
        <f t="shared" si="45"/>
        <v>0</v>
      </c>
      <c r="L192" s="73"/>
    </row>
    <row r="193" spans="1:12" s="71" customFormat="1" ht="29.25" hidden="1" customHeight="1">
      <c r="A193" s="152"/>
      <c r="B193" s="68" t="s">
        <v>335</v>
      </c>
      <c r="C193" s="54" t="s">
        <v>336</v>
      </c>
      <c r="D193" s="69"/>
      <c r="E193" s="69"/>
      <c r="F193" s="72"/>
      <c r="G193" s="73"/>
      <c r="H193" s="73"/>
      <c r="I193" s="73"/>
      <c r="J193" s="73"/>
      <c r="K193" s="74">
        <f t="shared" si="45"/>
        <v>0</v>
      </c>
      <c r="L193" s="73"/>
    </row>
    <row r="194" spans="1:12" s="71" customFormat="1" ht="32.25" hidden="1" customHeight="1">
      <c r="A194" s="152"/>
      <c r="B194" s="68" t="s">
        <v>337</v>
      </c>
      <c r="C194" s="54" t="s">
        <v>338</v>
      </c>
      <c r="D194" s="69"/>
      <c r="E194" s="69"/>
      <c r="F194" s="72"/>
      <c r="G194" s="73"/>
      <c r="H194" s="73"/>
      <c r="I194" s="73"/>
      <c r="J194" s="73"/>
      <c r="K194" s="74">
        <f t="shared" si="45"/>
        <v>0</v>
      </c>
      <c r="L194" s="73"/>
    </row>
    <row r="195" spans="1:12" s="71" customFormat="1" ht="12.75" hidden="1" customHeight="1">
      <c r="A195" s="152"/>
      <c r="B195" s="68"/>
      <c r="C195" s="54"/>
      <c r="D195" s="69"/>
      <c r="E195" s="69"/>
      <c r="F195" s="72"/>
      <c r="G195" s="75"/>
      <c r="H195" s="75"/>
      <c r="I195" s="75"/>
      <c r="J195" s="75"/>
      <c r="K195" s="74">
        <f t="shared" si="45"/>
        <v>0</v>
      </c>
      <c r="L195" s="75"/>
    </row>
    <row r="196" spans="1:12" ht="17.25" hidden="1" customHeight="1">
      <c r="A196" s="76" t="s">
        <v>339</v>
      </c>
      <c r="B196" s="76"/>
      <c r="C196" s="58" t="s">
        <v>340</v>
      </c>
      <c r="D196" s="77"/>
      <c r="E196" s="77"/>
      <c r="F196" s="78">
        <f t="shared" ref="F196:L196" si="46">F197</f>
        <v>0</v>
      </c>
      <c r="G196" s="78">
        <f t="shared" si="46"/>
        <v>0</v>
      </c>
      <c r="H196" s="78">
        <f t="shared" si="46"/>
        <v>0</v>
      </c>
      <c r="I196" s="78">
        <f t="shared" si="46"/>
        <v>0</v>
      </c>
      <c r="J196" s="78">
        <f t="shared" si="46"/>
        <v>0</v>
      </c>
      <c r="K196" s="78">
        <f t="shared" si="46"/>
        <v>0</v>
      </c>
      <c r="L196" s="78">
        <f t="shared" si="46"/>
        <v>0</v>
      </c>
    </row>
    <row r="197" spans="1:12" ht="26.25" hidden="1" customHeight="1">
      <c r="A197" s="168" t="s">
        <v>341</v>
      </c>
      <c r="B197" s="168"/>
      <c r="C197" s="14" t="s">
        <v>342</v>
      </c>
      <c r="D197" s="79"/>
      <c r="E197" s="79"/>
      <c r="F197" s="15">
        <f t="shared" ref="F197:L197" si="47">F198+F199+F200+F201+F202+F203+F204+F205+F206+F207+F208</f>
        <v>0</v>
      </c>
      <c r="G197" s="15">
        <f t="shared" si="47"/>
        <v>0</v>
      </c>
      <c r="H197" s="15">
        <f t="shared" si="47"/>
        <v>0</v>
      </c>
      <c r="I197" s="15">
        <f t="shared" si="47"/>
        <v>0</v>
      </c>
      <c r="J197" s="15">
        <f t="shared" si="47"/>
        <v>0</v>
      </c>
      <c r="K197" s="15">
        <f t="shared" si="47"/>
        <v>0</v>
      </c>
      <c r="L197" s="15">
        <f t="shared" si="47"/>
        <v>0</v>
      </c>
    </row>
    <row r="198" spans="1:12" s="42" customFormat="1" ht="13.5" hidden="1" customHeight="1">
      <c r="A198" s="140"/>
      <c r="B198" s="16" t="s">
        <v>343</v>
      </c>
      <c r="C198" s="17" t="s">
        <v>344</v>
      </c>
      <c r="D198" s="80"/>
      <c r="E198" s="80"/>
      <c r="F198" s="72"/>
      <c r="G198" s="74"/>
      <c r="H198" s="74"/>
      <c r="I198" s="74"/>
      <c r="J198" s="74"/>
      <c r="K198" s="74">
        <f t="shared" ref="K198:K209" si="48">H198-J198</f>
        <v>0</v>
      </c>
      <c r="L198" s="74"/>
    </row>
    <row r="199" spans="1:12" s="42" customFormat="1" ht="15.75" hidden="1" customHeight="1">
      <c r="A199" s="140"/>
      <c r="B199" s="16" t="s">
        <v>345</v>
      </c>
      <c r="C199" s="17" t="s">
        <v>346</v>
      </c>
      <c r="D199" s="80"/>
      <c r="E199" s="80"/>
      <c r="F199" s="72"/>
      <c r="G199" s="74"/>
      <c r="H199" s="74"/>
      <c r="I199" s="74"/>
      <c r="J199" s="74"/>
      <c r="K199" s="74">
        <f t="shared" si="48"/>
        <v>0</v>
      </c>
      <c r="L199" s="74"/>
    </row>
    <row r="200" spans="1:12" s="42" customFormat="1" ht="15.75" hidden="1" customHeight="1">
      <c r="A200" s="140"/>
      <c r="B200" s="16" t="s">
        <v>347</v>
      </c>
      <c r="C200" s="17" t="s">
        <v>348</v>
      </c>
      <c r="D200" s="17"/>
      <c r="E200" s="17"/>
      <c r="F200" s="72"/>
      <c r="G200" s="74"/>
      <c r="H200" s="74"/>
      <c r="I200" s="74"/>
      <c r="J200" s="74"/>
      <c r="K200" s="74">
        <f t="shared" si="48"/>
        <v>0</v>
      </c>
      <c r="L200" s="74"/>
    </row>
    <row r="201" spans="1:12" s="42" customFormat="1" ht="15.75" hidden="1" customHeight="1">
      <c r="A201" s="140"/>
      <c r="B201" s="16" t="s">
        <v>349</v>
      </c>
      <c r="C201" s="17" t="s">
        <v>350</v>
      </c>
      <c r="D201" s="17"/>
      <c r="E201" s="17"/>
      <c r="F201" s="72"/>
      <c r="G201" s="74"/>
      <c r="H201" s="74"/>
      <c r="I201" s="74"/>
      <c r="J201" s="74"/>
      <c r="K201" s="74">
        <f t="shared" si="48"/>
        <v>0</v>
      </c>
      <c r="L201" s="74"/>
    </row>
    <row r="202" spans="1:12" s="42" customFormat="1" ht="17.25" hidden="1" customHeight="1">
      <c r="A202" s="140"/>
      <c r="B202" s="34" t="s">
        <v>351</v>
      </c>
      <c r="C202" s="17" t="s">
        <v>352</v>
      </c>
      <c r="D202" s="17"/>
      <c r="E202" s="17"/>
      <c r="F202" s="72"/>
      <c r="G202" s="74"/>
      <c r="H202" s="74"/>
      <c r="I202" s="74"/>
      <c r="J202" s="74"/>
      <c r="K202" s="74">
        <f t="shared" si="48"/>
        <v>0</v>
      </c>
      <c r="L202" s="74"/>
    </row>
    <row r="203" spans="1:12" s="42" customFormat="1" ht="13.5" hidden="1" customHeight="1">
      <c r="A203" s="153"/>
      <c r="B203" s="16" t="s">
        <v>353</v>
      </c>
      <c r="C203" s="17" t="s">
        <v>354</v>
      </c>
      <c r="D203" s="17"/>
      <c r="E203" s="17"/>
      <c r="F203" s="72"/>
      <c r="G203" s="74"/>
      <c r="H203" s="74"/>
      <c r="I203" s="74"/>
      <c r="J203" s="74"/>
      <c r="K203" s="74">
        <f t="shared" si="48"/>
        <v>0</v>
      </c>
      <c r="L203" s="74"/>
    </row>
    <row r="204" spans="1:12" s="42" customFormat="1" ht="13.5" hidden="1" customHeight="1">
      <c r="A204" s="153"/>
      <c r="B204" s="16" t="s">
        <v>355</v>
      </c>
      <c r="C204" s="17" t="s">
        <v>356</v>
      </c>
      <c r="D204" s="17"/>
      <c r="E204" s="17"/>
      <c r="F204" s="72"/>
      <c r="G204" s="74"/>
      <c r="H204" s="74"/>
      <c r="I204" s="74"/>
      <c r="J204" s="74"/>
      <c r="K204" s="74">
        <f t="shared" si="48"/>
        <v>0</v>
      </c>
      <c r="L204" s="74"/>
    </row>
    <row r="205" spans="1:12" s="42" customFormat="1" ht="13.5" hidden="1" customHeight="1">
      <c r="A205" s="153"/>
      <c r="B205" s="24" t="s">
        <v>357</v>
      </c>
      <c r="C205" s="17" t="s">
        <v>358</v>
      </c>
      <c r="D205" s="17"/>
      <c r="E205" s="17"/>
      <c r="F205" s="72"/>
      <c r="G205" s="74"/>
      <c r="H205" s="74"/>
      <c r="I205" s="74"/>
      <c r="J205" s="74"/>
      <c r="K205" s="74">
        <f t="shared" si="48"/>
        <v>0</v>
      </c>
      <c r="L205" s="74"/>
    </row>
    <row r="206" spans="1:12" s="42" customFormat="1" ht="13.5" hidden="1" customHeight="1">
      <c r="A206" s="153"/>
      <c r="B206" s="24" t="s">
        <v>359</v>
      </c>
      <c r="C206" s="17" t="s">
        <v>360</v>
      </c>
      <c r="D206" s="17"/>
      <c r="E206" s="17"/>
      <c r="F206" s="72"/>
      <c r="G206" s="74"/>
      <c r="H206" s="74"/>
      <c r="I206" s="74"/>
      <c r="J206" s="74"/>
      <c r="K206" s="74">
        <f t="shared" si="48"/>
        <v>0</v>
      </c>
      <c r="L206" s="74"/>
    </row>
    <row r="207" spans="1:12" s="42" customFormat="1" ht="13.5" hidden="1" customHeight="1">
      <c r="A207" s="153"/>
      <c r="B207" s="24" t="s">
        <v>361</v>
      </c>
      <c r="C207" s="17" t="s">
        <v>362</v>
      </c>
      <c r="D207" s="17"/>
      <c r="E207" s="17"/>
      <c r="F207" s="72"/>
      <c r="G207" s="74"/>
      <c r="H207" s="74"/>
      <c r="I207" s="74"/>
      <c r="J207" s="74"/>
      <c r="K207" s="74">
        <f t="shared" si="48"/>
        <v>0</v>
      </c>
      <c r="L207" s="74"/>
    </row>
    <row r="208" spans="1:12" s="42" customFormat="1" ht="28.5" hidden="1" customHeight="1">
      <c r="A208" s="153"/>
      <c r="B208" s="53" t="s">
        <v>363</v>
      </c>
      <c r="C208" s="17" t="s">
        <v>364</v>
      </c>
      <c r="D208" s="17"/>
      <c r="E208" s="17"/>
      <c r="F208" s="72"/>
      <c r="G208" s="74"/>
      <c r="H208" s="74"/>
      <c r="I208" s="74"/>
      <c r="J208" s="74"/>
      <c r="K208" s="74">
        <f t="shared" si="48"/>
        <v>0</v>
      </c>
      <c r="L208" s="74"/>
    </row>
    <row r="209" spans="1:12" s="42" customFormat="1" ht="13.5" hidden="1" customHeight="1">
      <c r="A209" s="153"/>
      <c r="B209" s="24"/>
      <c r="C209" s="17"/>
      <c r="D209" s="17"/>
      <c r="E209" s="17"/>
      <c r="F209" s="72"/>
      <c r="G209" s="81"/>
      <c r="H209" s="81"/>
      <c r="I209" s="81"/>
      <c r="J209" s="81"/>
      <c r="K209" s="74">
        <f t="shared" si="48"/>
        <v>0</v>
      </c>
      <c r="L209" s="81"/>
    </row>
    <row r="210" spans="1:12" s="42" customFormat="1" ht="39.75" hidden="1" customHeight="1">
      <c r="A210" s="194" t="s">
        <v>365</v>
      </c>
      <c r="B210" s="194"/>
      <c r="C210" s="82">
        <v>56</v>
      </c>
      <c r="D210" s="82"/>
      <c r="E210" s="82"/>
      <c r="F210" s="83">
        <f t="shared" ref="F210:L210" si="49">F211+F215+F219+F223+F227+F231+F235+F239+F243+F247+F251</f>
        <v>0</v>
      </c>
      <c r="G210" s="83">
        <f t="shared" si="49"/>
        <v>0</v>
      </c>
      <c r="H210" s="83">
        <f t="shared" si="49"/>
        <v>0</v>
      </c>
      <c r="I210" s="83">
        <f t="shared" si="49"/>
        <v>0</v>
      </c>
      <c r="J210" s="83">
        <f t="shared" si="49"/>
        <v>0</v>
      </c>
      <c r="K210" s="83">
        <f t="shared" si="49"/>
        <v>0</v>
      </c>
      <c r="L210" s="83">
        <f t="shared" si="49"/>
        <v>0</v>
      </c>
    </row>
    <row r="211" spans="1:12" s="42" customFormat="1" ht="13.5" hidden="1" customHeight="1">
      <c r="A211" s="195" t="s">
        <v>366</v>
      </c>
      <c r="B211" s="195"/>
      <c r="C211" s="14" t="s">
        <v>367</v>
      </c>
      <c r="D211" s="14"/>
      <c r="E211" s="14"/>
      <c r="F211" s="84">
        <f t="shared" ref="F211:L211" si="50">F212+F213+F214</f>
        <v>0</v>
      </c>
      <c r="G211" s="84">
        <f t="shared" si="50"/>
        <v>0</v>
      </c>
      <c r="H211" s="84">
        <f t="shared" si="50"/>
        <v>0</v>
      </c>
      <c r="I211" s="84">
        <f t="shared" si="50"/>
        <v>0</v>
      </c>
      <c r="J211" s="84">
        <f t="shared" si="50"/>
        <v>0</v>
      </c>
      <c r="K211" s="84">
        <f t="shared" si="50"/>
        <v>0</v>
      </c>
      <c r="L211" s="84">
        <f t="shared" si="50"/>
        <v>0</v>
      </c>
    </row>
    <row r="212" spans="1:12" s="42" customFormat="1" ht="13.5" hidden="1" customHeight="1">
      <c r="A212" s="145"/>
      <c r="B212" s="85" t="s">
        <v>368</v>
      </c>
      <c r="C212" s="86" t="s">
        <v>369</v>
      </c>
      <c r="D212" s="86"/>
      <c r="E212" s="86"/>
      <c r="F212" s="72"/>
      <c r="G212" s="74"/>
      <c r="H212" s="74"/>
      <c r="I212" s="74"/>
      <c r="J212" s="74"/>
      <c r="K212" s="74">
        <f>H212-J212</f>
        <v>0</v>
      </c>
      <c r="L212" s="74"/>
    </row>
    <row r="213" spans="1:12" s="42" customFormat="1" ht="13.5" hidden="1" customHeight="1">
      <c r="A213" s="145"/>
      <c r="B213" s="85" t="s">
        <v>370</v>
      </c>
      <c r="C213" s="86" t="s">
        <v>371</v>
      </c>
      <c r="D213" s="86"/>
      <c r="E213" s="86"/>
      <c r="F213" s="72"/>
      <c r="G213" s="74"/>
      <c r="H213" s="74"/>
      <c r="I213" s="74"/>
      <c r="J213" s="74"/>
      <c r="K213" s="74">
        <f>H213-J213</f>
        <v>0</v>
      </c>
      <c r="L213" s="74"/>
    </row>
    <row r="214" spans="1:12" s="42" customFormat="1" ht="13.5" hidden="1" customHeight="1">
      <c r="A214" s="145"/>
      <c r="B214" s="85" t="s">
        <v>372</v>
      </c>
      <c r="C214" s="86" t="s">
        <v>373</v>
      </c>
      <c r="D214" s="86"/>
      <c r="E214" s="86"/>
      <c r="F214" s="72"/>
      <c r="G214" s="74"/>
      <c r="H214" s="74"/>
      <c r="I214" s="74"/>
      <c r="J214" s="74"/>
      <c r="K214" s="74">
        <f>H214-J214</f>
        <v>0</v>
      </c>
      <c r="L214" s="74"/>
    </row>
    <row r="215" spans="1:12" s="42" customFormat="1" ht="13.5" hidden="1" customHeight="1">
      <c r="A215" s="190" t="s">
        <v>374</v>
      </c>
      <c r="B215" s="190"/>
      <c r="C215" s="87" t="s">
        <v>375</v>
      </c>
      <c r="D215" s="87"/>
      <c r="E215" s="87"/>
      <c r="F215" s="84">
        <f t="shared" ref="F215:L215" si="51">F216+F217+F218</f>
        <v>0</v>
      </c>
      <c r="G215" s="84">
        <f t="shared" si="51"/>
        <v>0</v>
      </c>
      <c r="H215" s="84">
        <f t="shared" si="51"/>
        <v>0</v>
      </c>
      <c r="I215" s="84">
        <f t="shared" si="51"/>
        <v>0</v>
      </c>
      <c r="J215" s="84">
        <f t="shared" si="51"/>
        <v>0</v>
      </c>
      <c r="K215" s="84">
        <f t="shared" si="51"/>
        <v>0</v>
      </c>
      <c r="L215" s="84">
        <f t="shared" si="51"/>
        <v>0</v>
      </c>
    </row>
    <row r="216" spans="1:12" s="42" customFormat="1" ht="13.5" hidden="1" customHeight="1">
      <c r="A216" s="145"/>
      <c r="B216" s="85" t="s">
        <v>368</v>
      </c>
      <c r="C216" s="86" t="s">
        <v>376</v>
      </c>
      <c r="D216" s="86"/>
      <c r="E216" s="86"/>
      <c r="F216" s="72"/>
      <c r="G216" s="74"/>
      <c r="H216" s="74"/>
      <c r="I216" s="74"/>
      <c r="J216" s="74"/>
      <c r="K216" s="74">
        <f>H216-J216</f>
        <v>0</v>
      </c>
      <c r="L216" s="74"/>
    </row>
    <row r="217" spans="1:12" s="42" customFormat="1" ht="13.5" hidden="1" customHeight="1">
      <c r="A217" s="145"/>
      <c r="B217" s="85" t="s">
        <v>370</v>
      </c>
      <c r="C217" s="86" t="s">
        <v>377</v>
      </c>
      <c r="D217" s="86"/>
      <c r="E217" s="86"/>
      <c r="F217" s="72"/>
      <c r="G217" s="74"/>
      <c r="H217" s="74"/>
      <c r="I217" s="74"/>
      <c r="J217" s="74"/>
      <c r="K217" s="74">
        <f>H217-J217</f>
        <v>0</v>
      </c>
      <c r="L217" s="74"/>
    </row>
    <row r="218" spans="1:12" s="42" customFormat="1" ht="13.5" hidden="1" customHeight="1">
      <c r="A218" s="145"/>
      <c r="B218" s="85" t="s">
        <v>372</v>
      </c>
      <c r="C218" s="86" t="s">
        <v>378</v>
      </c>
      <c r="D218" s="86"/>
      <c r="E218" s="86"/>
      <c r="F218" s="72"/>
      <c r="G218" s="74"/>
      <c r="H218" s="74"/>
      <c r="I218" s="74"/>
      <c r="J218" s="74"/>
      <c r="K218" s="74">
        <f>H218-J218</f>
        <v>0</v>
      </c>
      <c r="L218" s="74"/>
    </row>
    <row r="219" spans="1:12" s="42" customFormat="1" ht="13.5" hidden="1" customHeight="1">
      <c r="A219" s="190" t="s">
        <v>379</v>
      </c>
      <c r="B219" s="190"/>
      <c r="C219" s="87" t="s">
        <v>380</v>
      </c>
      <c r="D219" s="87"/>
      <c r="E219" s="87"/>
      <c r="F219" s="84">
        <f t="shared" ref="F219:L219" si="52">F220+F221+F222</f>
        <v>0</v>
      </c>
      <c r="G219" s="84">
        <f t="shared" si="52"/>
        <v>0</v>
      </c>
      <c r="H219" s="84">
        <f t="shared" si="52"/>
        <v>0</v>
      </c>
      <c r="I219" s="84">
        <f t="shared" si="52"/>
        <v>0</v>
      </c>
      <c r="J219" s="84">
        <f t="shared" si="52"/>
        <v>0</v>
      </c>
      <c r="K219" s="84">
        <f t="shared" si="52"/>
        <v>0</v>
      </c>
      <c r="L219" s="84">
        <f t="shared" si="52"/>
        <v>0</v>
      </c>
    </row>
    <row r="220" spans="1:12" s="42" customFormat="1" ht="13.5" hidden="1" customHeight="1">
      <c r="A220" s="145"/>
      <c r="B220" s="85" t="s">
        <v>368</v>
      </c>
      <c r="C220" s="86" t="s">
        <v>381</v>
      </c>
      <c r="D220" s="86"/>
      <c r="E220" s="86"/>
      <c r="F220" s="72"/>
      <c r="G220" s="74"/>
      <c r="H220" s="74"/>
      <c r="I220" s="74"/>
      <c r="J220" s="74"/>
      <c r="K220" s="74">
        <f>H220-J220</f>
        <v>0</v>
      </c>
      <c r="L220" s="74"/>
    </row>
    <row r="221" spans="1:12" s="42" customFormat="1" ht="13.5" hidden="1" customHeight="1">
      <c r="A221" s="145"/>
      <c r="B221" s="85" t="s">
        <v>370</v>
      </c>
      <c r="C221" s="86" t="s">
        <v>382</v>
      </c>
      <c r="D221" s="86"/>
      <c r="E221" s="86"/>
      <c r="F221" s="72"/>
      <c r="G221" s="74"/>
      <c r="H221" s="74"/>
      <c r="I221" s="74"/>
      <c r="J221" s="74"/>
      <c r="K221" s="74">
        <f>H221-J221</f>
        <v>0</v>
      </c>
      <c r="L221" s="74"/>
    </row>
    <row r="222" spans="1:12" s="42" customFormat="1" ht="13.5" hidden="1" customHeight="1">
      <c r="A222" s="145"/>
      <c r="B222" s="85" t="s">
        <v>372</v>
      </c>
      <c r="C222" s="86" t="s">
        <v>383</v>
      </c>
      <c r="D222" s="86"/>
      <c r="E222" s="86"/>
      <c r="F222" s="72"/>
      <c r="G222" s="74"/>
      <c r="H222" s="74"/>
      <c r="I222" s="74"/>
      <c r="J222" s="74"/>
      <c r="K222" s="74">
        <f>H222-J222</f>
        <v>0</v>
      </c>
      <c r="L222" s="74"/>
    </row>
    <row r="223" spans="1:12" s="42" customFormat="1" ht="13.5" hidden="1" customHeight="1">
      <c r="A223" s="190" t="s">
        <v>384</v>
      </c>
      <c r="B223" s="190"/>
      <c r="C223" s="87" t="s">
        <v>385</v>
      </c>
      <c r="D223" s="87"/>
      <c r="E223" s="87"/>
      <c r="F223" s="84">
        <f t="shared" ref="F223:L223" si="53">F224+F225+F226</f>
        <v>0</v>
      </c>
      <c r="G223" s="84">
        <f t="shared" si="53"/>
        <v>0</v>
      </c>
      <c r="H223" s="84">
        <f t="shared" si="53"/>
        <v>0</v>
      </c>
      <c r="I223" s="84">
        <f t="shared" si="53"/>
        <v>0</v>
      </c>
      <c r="J223" s="84">
        <f t="shared" si="53"/>
        <v>0</v>
      </c>
      <c r="K223" s="84">
        <f t="shared" si="53"/>
        <v>0</v>
      </c>
      <c r="L223" s="84">
        <f t="shared" si="53"/>
        <v>0</v>
      </c>
    </row>
    <row r="224" spans="1:12" s="42" customFormat="1" ht="13.5" hidden="1" customHeight="1">
      <c r="A224" s="145"/>
      <c r="B224" s="85" t="s">
        <v>368</v>
      </c>
      <c r="C224" s="86" t="s">
        <v>386</v>
      </c>
      <c r="D224" s="86"/>
      <c r="E224" s="86"/>
      <c r="F224" s="72"/>
      <c r="G224" s="74"/>
      <c r="H224" s="74"/>
      <c r="I224" s="74"/>
      <c r="J224" s="74"/>
      <c r="K224" s="74">
        <f>H224-J224</f>
        <v>0</v>
      </c>
      <c r="L224" s="74"/>
    </row>
    <row r="225" spans="1:12" s="42" customFormat="1" ht="13.5" hidden="1" customHeight="1">
      <c r="A225" s="145"/>
      <c r="B225" s="85" t="s">
        <v>370</v>
      </c>
      <c r="C225" s="86" t="s">
        <v>387</v>
      </c>
      <c r="D225" s="86"/>
      <c r="E225" s="86"/>
      <c r="F225" s="72"/>
      <c r="G225" s="74"/>
      <c r="H225" s="74"/>
      <c r="I225" s="74"/>
      <c r="J225" s="74"/>
      <c r="K225" s="74">
        <f>H225-J225</f>
        <v>0</v>
      </c>
      <c r="L225" s="74"/>
    </row>
    <row r="226" spans="1:12" s="42" customFormat="1" ht="13.5" hidden="1" customHeight="1">
      <c r="A226" s="145"/>
      <c r="B226" s="85" t="s">
        <v>372</v>
      </c>
      <c r="C226" s="86" t="s">
        <v>388</v>
      </c>
      <c r="D226" s="86"/>
      <c r="E226" s="86"/>
      <c r="F226" s="72"/>
      <c r="G226" s="74"/>
      <c r="H226" s="74"/>
      <c r="I226" s="74"/>
      <c r="J226" s="74"/>
      <c r="K226" s="74">
        <f>H226-J226</f>
        <v>0</v>
      </c>
      <c r="L226" s="74"/>
    </row>
    <row r="227" spans="1:12" s="42" customFormat="1" ht="13.5" hidden="1" customHeight="1">
      <c r="A227" s="190" t="s">
        <v>389</v>
      </c>
      <c r="B227" s="190"/>
      <c r="C227" s="87" t="s">
        <v>390</v>
      </c>
      <c r="D227" s="87"/>
      <c r="E227" s="87"/>
      <c r="F227" s="84">
        <f t="shared" ref="F227:L227" si="54">F228+F229+F230</f>
        <v>0</v>
      </c>
      <c r="G227" s="84">
        <f t="shared" si="54"/>
        <v>0</v>
      </c>
      <c r="H227" s="84">
        <f t="shared" si="54"/>
        <v>0</v>
      </c>
      <c r="I227" s="84">
        <f t="shared" si="54"/>
        <v>0</v>
      </c>
      <c r="J227" s="84">
        <f t="shared" si="54"/>
        <v>0</v>
      </c>
      <c r="K227" s="84">
        <f t="shared" si="54"/>
        <v>0</v>
      </c>
      <c r="L227" s="84">
        <f t="shared" si="54"/>
        <v>0</v>
      </c>
    </row>
    <row r="228" spans="1:12" s="42" customFormat="1" ht="13.5" hidden="1" customHeight="1">
      <c r="A228" s="145"/>
      <c r="B228" s="85" t="s">
        <v>368</v>
      </c>
      <c r="C228" s="86" t="s">
        <v>391</v>
      </c>
      <c r="D228" s="86"/>
      <c r="E228" s="86"/>
      <c r="F228" s="72"/>
      <c r="G228" s="74"/>
      <c r="H228" s="74"/>
      <c r="I228" s="74"/>
      <c r="J228" s="74"/>
      <c r="K228" s="74">
        <f>H228-J228</f>
        <v>0</v>
      </c>
      <c r="L228" s="74"/>
    </row>
    <row r="229" spans="1:12" s="42" customFormat="1" ht="13.5" hidden="1" customHeight="1">
      <c r="A229" s="145"/>
      <c r="B229" s="85" t="s">
        <v>370</v>
      </c>
      <c r="C229" s="86" t="s">
        <v>392</v>
      </c>
      <c r="D229" s="86"/>
      <c r="E229" s="86"/>
      <c r="F229" s="72"/>
      <c r="G229" s="74"/>
      <c r="H229" s="74"/>
      <c r="I229" s="74"/>
      <c r="J229" s="74"/>
      <c r="K229" s="74">
        <f>H229-J229</f>
        <v>0</v>
      </c>
      <c r="L229" s="74"/>
    </row>
    <row r="230" spans="1:12" s="42" customFormat="1" ht="13.5" hidden="1" customHeight="1">
      <c r="A230" s="145"/>
      <c r="B230" s="85" t="s">
        <v>372</v>
      </c>
      <c r="C230" s="86" t="s">
        <v>393</v>
      </c>
      <c r="D230" s="86"/>
      <c r="E230" s="86"/>
      <c r="F230" s="72"/>
      <c r="G230" s="74"/>
      <c r="H230" s="74"/>
      <c r="I230" s="74"/>
      <c r="J230" s="74"/>
      <c r="K230" s="74">
        <f>H230-J230</f>
        <v>0</v>
      </c>
      <c r="L230" s="74"/>
    </row>
    <row r="231" spans="1:12" s="42" customFormat="1" ht="13.5" hidden="1" customHeight="1">
      <c r="A231" s="190" t="s">
        <v>394</v>
      </c>
      <c r="B231" s="190"/>
      <c r="C231" s="87" t="s">
        <v>395</v>
      </c>
      <c r="D231" s="87"/>
      <c r="E231" s="87"/>
      <c r="F231" s="84">
        <f t="shared" ref="F231:L231" si="55">F232+F233+F234</f>
        <v>0</v>
      </c>
      <c r="G231" s="84">
        <f t="shared" si="55"/>
        <v>0</v>
      </c>
      <c r="H231" s="84">
        <f t="shared" si="55"/>
        <v>0</v>
      </c>
      <c r="I231" s="84">
        <f t="shared" si="55"/>
        <v>0</v>
      </c>
      <c r="J231" s="84">
        <f t="shared" si="55"/>
        <v>0</v>
      </c>
      <c r="K231" s="84">
        <f t="shared" si="55"/>
        <v>0</v>
      </c>
      <c r="L231" s="84">
        <f t="shared" si="55"/>
        <v>0</v>
      </c>
    </row>
    <row r="232" spans="1:12" s="42" customFormat="1" ht="13.5" hidden="1" customHeight="1">
      <c r="A232" s="145"/>
      <c r="B232" s="85" t="s">
        <v>368</v>
      </c>
      <c r="C232" s="86" t="s">
        <v>396</v>
      </c>
      <c r="D232" s="86"/>
      <c r="E232" s="86"/>
      <c r="F232" s="72"/>
      <c r="G232" s="74"/>
      <c r="H232" s="74"/>
      <c r="I232" s="74"/>
      <c r="J232" s="74"/>
      <c r="K232" s="74">
        <f>H232-J232</f>
        <v>0</v>
      </c>
      <c r="L232" s="74"/>
    </row>
    <row r="233" spans="1:12" s="42" customFormat="1" ht="13.5" hidden="1" customHeight="1">
      <c r="A233" s="145"/>
      <c r="B233" s="85" t="s">
        <v>370</v>
      </c>
      <c r="C233" s="86" t="s">
        <v>397</v>
      </c>
      <c r="D233" s="86"/>
      <c r="E233" s="86"/>
      <c r="F233" s="72"/>
      <c r="G233" s="74"/>
      <c r="H233" s="74"/>
      <c r="I233" s="74"/>
      <c r="J233" s="74"/>
      <c r="K233" s="74">
        <f>H233-J233</f>
        <v>0</v>
      </c>
      <c r="L233" s="74"/>
    </row>
    <row r="234" spans="1:12" s="42" customFormat="1" ht="13.5" hidden="1" customHeight="1">
      <c r="A234" s="145"/>
      <c r="B234" s="85" t="s">
        <v>372</v>
      </c>
      <c r="C234" s="86" t="s">
        <v>398</v>
      </c>
      <c r="D234" s="86"/>
      <c r="E234" s="86"/>
      <c r="F234" s="72"/>
      <c r="G234" s="74"/>
      <c r="H234" s="74"/>
      <c r="I234" s="74"/>
      <c r="J234" s="74"/>
      <c r="K234" s="74">
        <f>H234-J234</f>
        <v>0</v>
      </c>
      <c r="L234" s="74"/>
    </row>
    <row r="235" spans="1:12" s="42" customFormat="1" ht="13.5" hidden="1" customHeight="1">
      <c r="A235" s="190" t="s">
        <v>399</v>
      </c>
      <c r="B235" s="190"/>
      <c r="C235" s="87" t="s">
        <v>400</v>
      </c>
      <c r="D235" s="87"/>
      <c r="E235" s="87"/>
      <c r="F235" s="84">
        <f t="shared" ref="F235:L235" si="56">F236+F237+F238</f>
        <v>0</v>
      </c>
      <c r="G235" s="84">
        <f t="shared" si="56"/>
        <v>0</v>
      </c>
      <c r="H235" s="84">
        <f t="shared" si="56"/>
        <v>0</v>
      </c>
      <c r="I235" s="84">
        <f t="shared" si="56"/>
        <v>0</v>
      </c>
      <c r="J235" s="84">
        <f t="shared" si="56"/>
        <v>0</v>
      </c>
      <c r="K235" s="84">
        <f t="shared" si="56"/>
        <v>0</v>
      </c>
      <c r="L235" s="84">
        <f t="shared" si="56"/>
        <v>0</v>
      </c>
    </row>
    <row r="236" spans="1:12" s="42" customFormat="1" ht="13.5" hidden="1" customHeight="1">
      <c r="A236" s="145"/>
      <c r="B236" s="85" t="s">
        <v>368</v>
      </c>
      <c r="C236" s="86" t="s">
        <v>401</v>
      </c>
      <c r="D236" s="86"/>
      <c r="E236" s="86"/>
      <c r="F236" s="72"/>
      <c r="G236" s="74"/>
      <c r="H236" s="74"/>
      <c r="I236" s="74"/>
      <c r="J236" s="74"/>
      <c r="K236" s="74">
        <f>H236-J236</f>
        <v>0</v>
      </c>
      <c r="L236" s="74"/>
    </row>
    <row r="237" spans="1:12" s="42" customFormat="1" ht="13.5" hidden="1" customHeight="1">
      <c r="A237" s="145"/>
      <c r="B237" s="85" t="s">
        <v>370</v>
      </c>
      <c r="C237" s="86" t="s">
        <v>402</v>
      </c>
      <c r="D237" s="86"/>
      <c r="E237" s="86"/>
      <c r="F237" s="72"/>
      <c r="G237" s="74"/>
      <c r="H237" s="74"/>
      <c r="I237" s="74"/>
      <c r="J237" s="74"/>
      <c r="K237" s="74">
        <f>H237-J237</f>
        <v>0</v>
      </c>
      <c r="L237" s="74"/>
    </row>
    <row r="238" spans="1:12" s="42" customFormat="1" ht="13.5" hidden="1" customHeight="1">
      <c r="A238" s="145"/>
      <c r="B238" s="85" t="s">
        <v>372</v>
      </c>
      <c r="C238" s="86" t="s">
        <v>403</v>
      </c>
      <c r="D238" s="86"/>
      <c r="E238" s="86"/>
      <c r="F238" s="72"/>
      <c r="G238" s="74"/>
      <c r="H238" s="74"/>
      <c r="I238" s="74"/>
      <c r="J238" s="74"/>
      <c r="K238" s="74">
        <f>H238-J238</f>
        <v>0</v>
      </c>
      <c r="L238" s="74"/>
    </row>
    <row r="239" spans="1:12" s="42" customFormat="1" ht="13.5" hidden="1" customHeight="1">
      <c r="A239" s="197" t="s">
        <v>404</v>
      </c>
      <c r="B239" s="198"/>
      <c r="C239" s="87" t="s">
        <v>405</v>
      </c>
      <c r="D239" s="87"/>
      <c r="E239" s="87"/>
      <c r="F239" s="84">
        <f t="shared" ref="F239:L239" si="57">F240+F241+F242</f>
        <v>0</v>
      </c>
      <c r="G239" s="84">
        <f t="shared" si="57"/>
        <v>0</v>
      </c>
      <c r="H239" s="84">
        <f t="shared" si="57"/>
        <v>0</v>
      </c>
      <c r="I239" s="84">
        <f t="shared" si="57"/>
        <v>0</v>
      </c>
      <c r="J239" s="84">
        <f t="shared" si="57"/>
        <v>0</v>
      </c>
      <c r="K239" s="84">
        <f t="shared" si="57"/>
        <v>0</v>
      </c>
      <c r="L239" s="84">
        <f t="shared" si="57"/>
        <v>0</v>
      </c>
    </row>
    <row r="240" spans="1:12" s="42" customFormat="1" ht="13.5" hidden="1" customHeight="1">
      <c r="A240" s="154"/>
      <c r="B240" s="88" t="s">
        <v>406</v>
      </c>
      <c r="C240" s="89" t="s">
        <v>407</v>
      </c>
      <c r="D240" s="89"/>
      <c r="E240" s="89"/>
      <c r="F240" s="72"/>
      <c r="G240" s="74"/>
      <c r="H240" s="74"/>
      <c r="I240" s="74"/>
      <c r="J240" s="74"/>
      <c r="K240" s="74">
        <f>H240-J240</f>
        <v>0</v>
      </c>
      <c r="L240" s="74"/>
    </row>
    <row r="241" spans="1:12" s="42" customFormat="1" ht="13.5" hidden="1" customHeight="1">
      <c r="A241" s="154"/>
      <c r="B241" s="88" t="s">
        <v>408</v>
      </c>
      <c r="C241" s="89" t="s">
        <v>409</v>
      </c>
      <c r="D241" s="89"/>
      <c r="E241" s="89"/>
      <c r="F241" s="72"/>
      <c r="G241" s="74"/>
      <c r="H241" s="74"/>
      <c r="I241" s="74"/>
      <c r="J241" s="74"/>
      <c r="K241" s="74">
        <f>H241-J241</f>
        <v>0</v>
      </c>
      <c r="L241" s="74"/>
    </row>
    <row r="242" spans="1:12" s="42" customFormat="1" ht="13.5" hidden="1" customHeight="1">
      <c r="A242" s="154"/>
      <c r="B242" s="88" t="s">
        <v>410</v>
      </c>
      <c r="C242" s="89" t="s">
        <v>411</v>
      </c>
      <c r="D242" s="89"/>
      <c r="E242" s="89"/>
      <c r="F242" s="72"/>
      <c r="G242" s="74"/>
      <c r="H242" s="74"/>
      <c r="I242" s="74"/>
      <c r="J242" s="74"/>
      <c r="K242" s="74">
        <f>H242-J242</f>
        <v>0</v>
      </c>
      <c r="L242" s="74"/>
    </row>
    <row r="243" spans="1:12" s="42" customFormat="1" ht="13.5" hidden="1" customHeight="1">
      <c r="A243" s="197" t="s">
        <v>412</v>
      </c>
      <c r="B243" s="198"/>
      <c r="C243" s="87" t="s">
        <v>413</v>
      </c>
      <c r="D243" s="87"/>
      <c r="E243" s="87"/>
      <c r="F243" s="84">
        <f t="shared" ref="F243:L243" si="58">F244+F245+F246</f>
        <v>0</v>
      </c>
      <c r="G243" s="84">
        <f t="shared" si="58"/>
        <v>0</v>
      </c>
      <c r="H243" s="84">
        <f t="shared" si="58"/>
        <v>0</v>
      </c>
      <c r="I243" s="84">
        <f t="shared" si="58"/>
        <v>0</v>
      </c>
      <c r="J243" s="84">
        <f t="shared" si="58"/>
        <v>0</v>
      </c>
      <c r="K243" s="84">
        <f t="shared" si="58"/>
        <v>0</v>
      </c>
      <c r="L243" s="84">
        <f t="shared" si="58"/>
        <v>0</v>
      </c>
    </row>
    <row r="244" spans="1:12" s="42" customFormat="1" ht="13.5" hidden="1" customHeight="1">
      <c r="A244" s="154"/>
      <c r="B244" s="88" t="s">
        <v>406</v>
      </c>
      <c r="C244" s="89" t="s">
        <v>414</v>
      </c>
      <c r="D244" s="89"/>
      <c r="E244" s="89"/>
      <c r="F244" s="72"/>
      <c r="G244" s="74"/>
      <c r="H244" s="74"/>
      <c r="I244" s="74"/>
      <c r="J244" s="74"/>
      <c r="K244" s="74">
        <f>H244-J244</f>
        <v>0</v>
      </c>
      <c r="L244" s="74"/>
    </row>
    <row r="245" spans="1:12" s="42" customFormat="1" ht="13.5" hidden="1" customHeight="1">
      <c r="A245" s="154"/>
      <c r="B245" s="88" t="s">
        <v>415</v>
      </c>
      <c r="C245" s="89" t="s">
        <v>416</v>
      </c>
      <c r="D245" s="89"/>
      <c r="E245" s="89"/>
      <c r="F245" s="72"/>
      <c r="G245" s="74"/>
      <c r="H245" s="74"/>
      <c r="I245" s="74"/>
      <c r="J245" s="74"/>
      <c r="K245" s="74">
        <f>H245-J245</f>
        <v>0</v>
      </c>
      <c r="L245" s="74"/>
    </row>
    <row r="246" spans="1:12" s="42" customFormat="1" ht="13.5" hidden="1" customHeight="1">
      <c r="A246" s="154"/>
      <c r="B246" s="88" t="s">
        <v>410</v>
      </c>
      <c r="C246" s="89" t="s">
        <v>417</v>
      </c>
      <c r="D246" s="89"/>
      <c r="E246" s="89"/>
      <c r="F246" s="72"/>
      <c r="G246" s="74"/>
      <c r="H246" s="74"/>
      <c r="I246" s="74"/>
      <c r="J246" s="74"/>
      <c r="K246" s="74">
        <f>H246-J246</f>
        <v>0</v>
      </c>
      <c r="L246" s="74"/>
    </row>
    <row r="247" spans="1:12" s="42" customFormat="1" ht="13.5" hidden="1" customHeight="1">
      <c r="A247" s="199" t="s">
        <v>418</v>
      </c>
      <c r="B247" s="199"/>
      <c r="C247" s="87" t="s">
        <v>419</v>
      </c>
      <c r="D247" s="87"/>
      <c r="E247" s="87"/>
      <c r="F247" s="84">
        <f t="shared" ref="F247:L247" si="59">F248+F249+F250</f>
        <v>0</v>
      </c>
      <c r="G247" s="84">
        <f t="shared" si="59"/>
        <v>0</v>
      </c>
      <c r="H247" s="84">
        <f t="shared" si="59"/>
        <v>0</v>
      </c>
      <c r="I247" s="84">
        <f t="shared" si="59"/>
        <v>0</v>
      </c>
      <c r="J247" s="84">
        <f t="shared" si="59"/>
        <v>0</v>
      </c>
      <c r="K247" s="84">
        <f t="shared" si="59"/>
        <v>0</v>
      </c>
      <c r="L247" s="84">
        <f t="shared" si="59"/>
        <v>0</v>
      </c>
    </row>
    <row r="248" spans="1:12" s="42" customFormat="1" ht="13.5" hidden="1" customHeight="1">
      <c r="A248" s="155"/>
      <c r="B248" s="88" t="s">
        <v>406</v>
      </c>
      <c r="C248" s="89" t="s">
        <v>420</v>
      </c>
      <c r="D248" s="89"/>
      <c r="E248" s="89"/>
      <c r="F248" s="72"/>
      <c r="G248" s="74"/>
      <c r="H248" s="74"/>
      <c r="I248" s="74"/>
      <c r="J248" s="74"/>
      <c r="K248" s="74">
        <f>H248-J248</f>
        <v>0</v>
      </c>
      <c r="L248" s="74"/>
    </row>
    <row r="249" spans="1:12" s="42" customFormat="1" ht="13.5" hidden="1" customHeight="1">
      <c r="A249" s="155"/>
      <c r="B249" s="88" t="s">
        <v>415</v>
      </c>
      <c r="C249" s="89" t="s">
        <v>421</v>
      </c>
      <c r="D249" s="89"/>
      <c r="E249" s="89"/>
      <c r="F249" s="72"/>
      <c r="G249" s="74"/>
      <c r="H249" s="74"/>
      <c r="I249" s="74"/>
      <c r="J249" s="74"/>
      <c r="K249" s="74">
        <f>H249-J249</f>
        <v>0</v>
      </c>
      <c r="L249" s="74"/>
    </row>
    <row r="250" spans="1:12" s="42" customFormat="1" ht="13.5" hidden="1" customHeight="1">
      <c r="A250" s="155"/>
      <c r="B250" s="88" t="s">
        <v>410</v>
      </c>
      <c r="C250" s="89" t="s">
        <v>422</v>
      </c>
      <c r="D250" s="89"/>
      <c r="E250" s="89"/>
      <c r="F250" s="72"/>
      <c r="G250" s="74"/>
      <c r="H250" s="74"/>
      <c r="I250" s="74"/>
      <c r="J250" s="74"/>
      <c r="K250" s="74">
        <f>H250-J250</f>
        <v>0</v>
      </c>
      <c r="L250" s="74"/>
    </row>
    <row r="251" spans="1:12" s="42" customFormat="1" ht="13.5" hidden="1" customHeight="1">
      <c r="A251" s="199" t="s">
        <v>423</v>
      </c>
      <c r="B251" s="199"/>
      <c r="C251" s="87" t="s">
        <v>424</v>
      </c>
      <c r="D251" s="87"/>
      <c r="E251" s="87"/>
      <c r="F251" s="84">
        <f t="shared" ref="F251:L251" si="60">F252+F253+F254</f>
        <v>0</v>
      </c>
      <c r="G251" s="84">
        <f t="shared" si="60"/>
        <v>0</v>
      </c>
      <c r="H251" s="84">
        <f t="shared" si="60"/>
        <v>0</v>
      </c>
      <c r="I251" s="84">
        <f t="shared" si="60"/>
        <v>0</v>
      </c>
      <c r="J251" s="84">
        <f t="shared" si="60"/>
        <v>0</v>
      </c>
      <c r="K251" s="84">
        <f t="shared" si="60"/>
        <v>0</v>
      </c>
      <c r="L251" s="84">
        <f t="shared" si="60"/>
        <v>0</v>
      </c>
    </row>
    <row r="252" spans="1:12" s="42" customFormat="1" ht="13.5" hidden="1" customHeight="1">
      <c r="A252" s="155"/>
      <c r="B252" s="88" t="s">
        <v>406</v>
      </c>
      <c r="C252" s="89" t="s">
        <v>425</v>
      </c>
      <c r="D252" s="89"/>
      <c r="E252" s="89"/>
      <c r="F252" s="72"/>
      <c r="G252" s="74"/>
      <c r="H252" s="74"/>
      <c r="I252" s="74"/>
      <c r="J252" s="74"/>
      <c r="K252" s="74">
        <f>H252-J252</f>
        <v>0</v>
      </c>
      <c r="L252" s="74"/>
    </row>
    <row r="253" spans="1:12" s="42" customFormat="1" ht="13.5" hidden="1" customHeight="1">
      <c r="A253" s="155"/>
      <c r="B253" s="88" t="s">
        <v>415</v>
      </c>
      <c r="C253" s="89" t="s">
        <v>426</v>
      </c>
      <c r="D253" s="89"/>
      <c r="E253" s="89"/>
      <c r="F253" s="72"/>
      <c r="G253" s="74"/>
      <c r="H253" s="74"/>
      <c r="I253" s="74"/>
      <c r="J253" s="74"/>
      <c r="K253" s="74">
        <f>H253-J253</f>
        <v>0</v>
      </c>
      <c r="L253" s="74"/>
    </row>
    <row r="254" spans="1:12" s="42" customFormat="1" ht="13.5" hidden="1" customHeight="1">
      <c r="A254" s="155"/>
      <c r="B254" s="88" t="s">
        <v>410</v>
      </c>
      <c r="C254" s="89" t="s">
        <v>427</v>
      </c>
      <c r="D254" s="89"/>
      <c r="E254" s="89"/>
      <c r="F254" s="72"/>
      <c r="G254" s="74"/>
      <c r="H254" s="74"/>
      <c r="I254" s="74"/>
      <c r="J254" s="74"/>
      <c r="K254" s="74">
        <f>H254-J254</f>
        <v>0</v>
      </c>
      <c r="L254" s="74"/>
    </row>
    <row r="255" spans="1:12" s="42" customFormat="1" ht="15.75" hidden="1" customHeight="1">
      <c r="A255" s="156" t="s">
        <v>428</v>
      </c>
      <c r="B255" s="90"/>
      <c r="C255" s="9" t="s">
        <v>429</v>
      </c>
      <c r="D255" s="91">
        <f t="shared" ref="D255:L255" si="61">D256+D266+D270</f>
        <v>0</v>
      </c>
      <c r="E255" s="91"/>
      <c r="F255" s="91">
        <f t="shared" si="61"/>
        <v>0</v>
      </c>
      <c r="G255" s="91">
        <f t="shared" si="61"/>
        <v>0</v>
      </c>
      <c r="H255" s="91">
        <f t="shared" si="61"/>
        <v>0</v>
      </c>
      <c r="I255" s="91">
        <f t="shared" si="61"/>
        <v>0</v>
      </c>
      <c r="J255" s="91">
        <f t="shared" si="61"/>
        <v>0</v>
      </c>
      <c r="K255" s="91">
        <f t="shared" si="61"/>
        <v>0</v>
      </c>
      <c r="L255" s="91">
        <f t="shared" si="61"/>
        <v>0</v>
      </c>
    </row>
    <row r="256" spans="1:12" s="42" customFormat="1" ht="15.75" hidden="1">
      <c r="A256" s="157" t="s">
        <v>430</v>
      </c>
      <c r="B256" s="92"/>
      <c r="C256" s="93">
        <v>71</v>
      </c>
      <c r="D256" s="83">
        <f t="shared" ref="D256:L256" si="62">D257+D262+D264</f>
        <v>0</v>
      </c>
      <c r="E256" s="83"/>
      <c r="F256" s="83">
        <f t="shared" si="62"/>
        <v>0</v>
      </c>
      <c r="G256" s="83">
        <f t="shared" si="62"/>
        <v>0</v>
      </c>
      <c r="H256" s="83">
        <f t="shared" si="62"/>
        <v>0</v>
      </c>
      <c r="I256" s="83">
        <f t="shared" si="62"/>
        <v>0</v>
      </c>
      <c r="J256" s="83">
        <f t="shared" si="62"/>
        <v>0</v>
      </c>
      <c r="K256" s="83">
        <f t="shared" si="62"/>
        <v>0</v>
      </c>
      <c r="L256" s="83">
        <f t="shared" si="62"/>
        <v>0</v>
      </c>
    </row>
    <row r="257" spans="1:12" s="42" customFormat="1" ht="15.75" hidden="1">
      <c r="A257" s="37" t="s">
        <v>431</v>
      </c>
      <c r="B257" s="28"/>
      <c r="C257" s="94" t="s">
        <v>432</v>
      </c>
      <c r="D257" s="95">
        <f t="shared" ref="D257:L257" si="63">D258+D259+D260+D261</f>
        <v>0</v>
      </c>
      <c r="E257" s="95"/>
      <c r="F257" s="95">
        <f t="shared" si="63"/>
        <v>0</v>
      </c>
      <c r="G257" s="95">
        <f t="shared" si="63"/>
        <v>0</v>
      </c>
      <c r="H257" s="95">
        <f t="shared" si="63"/>
        <v>0</v>
      </c>
      <c r="I257" s="95">
        <f t="shared" si="63"/>
        <v>0</v>
      </c>
      <c r="J257" s="95">
        <f t="shared" si="63"/>
        <v>0</v>
      </c>
      <c r="K257" s="95">
        <f t="shared" si="63"/>
        <v>0</v>
      </c>
      <c r="L257" s="95">
        <f t="shared" si="63"/>
        <v>0</v>
      </c>
    </row>
    <row r="258" spans="1:12" s="42" customFormat="1" ht="15.75" hidden="1">
      <c r="A258" s="140"/>
      <c r="B258" s="24" t="s">
        <v>433</v>
      </c>
      <c r="C258" s="41" t="s">
        <v>434</v>
      </c>
      <c r="D258" s="96"/>
      <c r="E258" s="96"/>
      <c r="F258" s="97"/>
      <c r="G258" s="98"/>
      <c r="H258" s="98"/>
      <c r="I258" s="98"/>
      <c r="J258" s="98"/>
      <c r="K258" s="98">
        <f>H258-J258</f>
        <v>0</v>
      </c>
      <c r="L258" s="98"/>
    </row>
    <row r="259" spans="1:12" s="42" customFormat="1" ht="15.75" hidden="1">
      <c r="A259" s="158"/>
      <c r="B259" s="34" t="s">
        <v>435</v>
      </c>
      <c r="C259" s="41" t="s">
        <v>436</v>
      </c>
      <c r="D259" s="96"/>
      <c r="E259" s="96"/>
      <c r="F259" s="97"/>
      <c r="G259" s="98"/>
      <c r="H259" s="98"/>
      <c r="I259" s="98"/>
      <c r="J259" s="98"/>
      <c r="K259" s="98">
        <f>H259-J259</f>
        <v>0</v>
      </c>
      <c r="L259" s="98"/>
    </row>
    <row r="260" spans="1:12" s="42" customFormat="1" ht="15.75" hidden="1">
      <c r="A260" s="140"/>
      <c r="B260" s="16" t="s">
        <v>437</v>
      </c>
      <c r="C260" s="41" t="s">
        <v>438</v>
      </c>
      <c r="D260" s="96"/>
      <c r="E260" s="96"/>
      <c r="F260" s="97"/>
      <c r="G260" s="98"/>
      <c r="H260" s="98"/>
      <c r="I260" s="98"/>
      <c r="J260" s="98"/>
      <c r="K260" s="98">
        <f>H260-J260</f>
        <v>0</v>
      </c>
      <c r="L260" s="98"/>
    </row>
    <row r="261" spans="1:12" s="42" customFormat="1" ht="15.75" hidden="1">
      <c r="A261" s="140"/>
      <c r="B261" s="16" t="s">
        <v>439</v>
      </c>
      <c r="C261" s="41" t="s">
        <v>440</v>
      </c>
      <c r="D261" s="99"/>
      <c r="E261" s="99"/>
      <c r="F261" s="97"/>
      <c r="G261" s="97"/>
      <c r="H261" s="97"/>
      <c r="I261" s="97"/>
      <c r="J261" s="97"/>
      <c r="K261" s="98">
        <f>H261-J261</f>
        <v>0</v>
      </c>
      <c r="L261" s="98"/>
    </row>
    <row r="262" spans="1:12" s="42" customFormat="1" ht="15.75" hidden="1">
      <c r="A262" s="37" t="s">
        <v>441</v>
      </c>
      <c r="B262" s="37"/>
      <c r="C262" s="94" t="s">
        <v>442</v>
      </c>
      <c r="D262" s="100"/>
      <c r="E262" s="100"/>
      <c r="F262" s="95">
        <f t="shared" ref="F262:L262" si="64">F263</f>
        <v>0</v>
      </c>
      <c r="G262" s="95">
        <f t="shared" si="64"/>
        <v>0</v>
      </c>
      <c r="H262" s="95">
        <f t="shared" si="64"/>
        <v>0</v>
      </c>
      <c r="I262" s="95">
        <f t="shared" si="64"/>
        <v>0</v>
      </c>
      <c r="J262" s="95">
        <f t="shared" si="64"/>
        <v>0</v>
      </c>
      <c r="K262" s="95">
        <f t="shared" si="64"/>
        <v>0</v>
      </c>
      <c r="L262" s="95">
        <f t="shared" si="64"/>
        <v>0</v>
      </c>
    </row>
    <row r="263" spans="1:12" s="42" customFormat="1" hidden="1">
      <c r="A263" s="140"/>
      <c r="B263" s="16" t="s">
        <v>443</v>
      </c>
      <c r="C263" s="41" t="s">
        <v>444</v>
      </c>
      <c r="D263" s="41"/>
      <c r="E263" s="41"/>
      <c r="F263" s="72"/>
      <c r="G263" s="74"/>
      <c r="H263" s="74"/>
      <c r="I263" s="74"/>
      <c r="J263" s="74"/>
      <c r="K263" s="74">
        <f>H263-J263</f>
        <v>0</v>
      </c>
      <c r="L263" s="74"/>
    </row>
    <row r="264" spans="1:12" s="42" customFormat="1" hidden="1">
      <c r="A264" s="37" t="s">
        <v>445</v>
      </c>
      <c r="B264" s="25"/>
      <c r="C264" s="94" t="s">
        <v>446</v>
      </c>
      <c r="D264" s="94"/>
      <c r="E264" s="94"/>
      <c r="F264" s="84"/>
      <c r="G264" s="84"/>
      <c r="H264" s="84"/>
      <c r="I264" s="84"/>
      <c r="J264" s="84"/>
      <c r="K264" s="84"/>
      <c r="L264" s="84"/>
    </row>
    <row r="265" spans="1:12" s="42" customFormat="1" hidden="1">
      <c r="A265" s="140"/>
      <c r="B265" s="24"/>
      <c r="C265" s="17"/>
      <c r="D265" s="17"/>
      <c r="E265" s="17"/>
      <c r="F265" s="72"/>
      <c r="G265" s="81"/>
      <c r="H265" s="81"/>
      <c r="I265" s="81"/>
      <c r="J265" s="81"/>
      <c r="K265" s="74">
        <f>H265-J265</f>
        <v>0</v>
      </c>
      <c r="L265" s="81"/>
    </row>
    <row r="266" spans="1:12" s="42" customFormat="1" hidden="1">
      <c r="A266" s="157" t="s">
        <v>447</v>
      </c>
      <c r="B266" s="57"/>
      <c r="C266" s="93">
        <v>72</v>
      </c>
      <c r="D266" s="93"/>
      <c r="E266" s="93"/>
      <c r="F266" s="101">
        <f t="shared" ref="F266:L267" si="65">F267</f>
        <v>0</v>
      </c>
      <c r="G266" s="101">
        <f t="shared" si="65"/>
        <v>0</v>
      </c>
      <c r="H266" s="101">
        <f t="shared" si="65"/>
        <v>0</v>
      </c>
      <c r="I266" s="101">
        <f t="shared" si="65"/>
        <v>0</v>
      </c>
      <c r="J266" s="101">
        <f t="shared" si="65"/>
        <v>0</v>
      </c>
      <c r="K266" s="101">
        <f t="shared" si="65"/>
        <v>0</v>
      </c>
      <c r="L266" s="101">
        <f t="shared" si="65"/>
        <v>0</v>
      </c>
    </row>
    <row r="267" spans="1:12" s="42" customFormat="1" hidden="1">
      <c r="A267" s="102" t="s">
        <v>448</v>
      </c>
      <c r="B267" s="102"/>
      <c r="C267" s="94" t="s">
        <v>449</v>
      </c>
      <c r="D267" s="94"/>
      <c r="E267" s="94"/>
      <c r="F267" s="84">
        <f t="shared" si="65"/>
        <v>0</v>
      </c>
      <c r="G267" s="84">
        <f t="shared" si="65"/>
        <v>0</v>
      </c>
      <c r="H267" s="84">
        <f t="shared" si="65"/>
        <v>0</v>
      </c>
      <c r="I267" s="84">
        <f t="shared" si="65"/>
        <v>0</v>
      </c>
      <c r="J267" s="84">
        <f t="shared" si="65"/>
        <v>0</v>
      </c>
      <c r="K267" s="84">
        <f t="shared" si="65"/>
        <v>0</v>
      </c>
      <c r="L267" s="84">
        <f t="shared" si="65"/>
        <v>0</v>
      </c>
    </row>
    <row r="268" spans="1:12" s="42" customFormat="1" hidden="1">
      <c r="A268" s="106"/>
      <c r="B268" s="16" t="s">
        <v>450</v>
      </c>
      <c r="C268" s="17" t="s">
        <v>451</v>
      </c>
      <c r="D268" s="17"/>
      <c r="E268" s="17"/>
      <c r="F268" s="72"/>
      <c r="G268" s="74"/>
      <c r="H268" s="74"/>
      <c r="I268" s="74"/>
      <c r="J268" s="74"/>
      <c r="K268" s="74">
        <f>H268-J268</f>
        <v>0</v>
      </c>
      <c r="L268" s="74"/>
    </row>
    <row r="269" spans="1:12" s="42" customFormat="1" hidden="1">
      <c r="A269" s="106"/>
      <c r="B269" s="16"/>
      <c r="C269" s="17"/>
      <c r="D269" s="17"/>
      <c r="E269" s="17"/>
      <c r="F269" s="72"/>
      <c r="G269" s="81"/>
      <c r="H269" s="81"/>
      <c r="I269" s="81"/>
      <c r="J269" s="81"/>
      <c r="K269" s="74">
        <f>H269-J269</f>
        <v>0</v>
      </c>
      <c r="L269" s="81"/>
    </row>
    <row r="270" spans="1:12" s="42" customFormat="1" hidden="1">
      <c r="A270" s="103" t="s">
        <v>452</v>
      </c>
      <c r="B270" s="103"/>
      <c r="C270" s="104">
        <v>75</v>
      </c>
      <c r="D270" s="104"/>
      <c r="E270" s="104"/>
      <c r="F270" s="101">
        <f>H270+I270+J270+K270</f>
        <v>0</v>
      </c>
      <c r="G270" s="105"/>
      <c r="H270" s="105"/>
      <c r="I270" s="105"/>
      <c r="J270" s="105"/>
      <c r="K270" s="74">
        <f>H270-J270</f>
        <v>0</v>
      </c>
      <c r="L270" s="105"/>
    </row>
    <row r="271" spans="1:12" s="42" customFormat="1" hidden="1">
      <c r="A271" s="106"/>
      <c r="B271" s="106"/>
      <c r="C271" s="60"/>
      <c r="D271" s="60"/>
      <c r="E271" s="60"/>
      <c r="F271" s="72"/>
      <c r="G271" s="81"/>
      <c r="H271" s="81"/>
      <c r="I271" s="81"/>
      <c r="J271" s="81"/>
      <c r="K271" s="74">
        <f>H271-J271</f>
        <v>0</v>
      </c>
      <c r="L271" s="81"/>
    </row>
    <row r="272" spans="1:12" s="42" customFormat="1" ht="35.25" hidden="1" customHeight="1">
      <c r="A272" s="200" t="s">
        <v>317</v>
      </c>
      <c r="B272" s="200"/>
      <c r="C272" s="58" t="s">
        <v>318</v>
      </c>
      <c r="D272" s="58"/>
      <c r="E272" s="58"/>
      <c r="F272" s="101">
        <f t="shared" ref="F272:L272" si="66">F273</f>
        <v>0</v>
      </c>
      <c r="G272" s="101">
        <f t="shared" si="66"/>
        <v>0</v>
      </c>
      <c r="H272" s="101">
        <f t="shared" si="66"/>
        <v>0</v>
      </c>
      <c r="I272" s="101">
        <f t="shared" si="66"/>
        <v>0</v>
      </c>
      <c r="J272" s="101">
        <f t="shared" si="66"/>
        <v>0</v>
      </c>
      <c r="K272" s="101">
        <f t="shared" si="66"/>
        <v>0</v>
      </c>
      <c r="L272" s="101">
        <f t="shared" si="66"/>
        <v>0</v>
      </c>
    </row>
    <row r="273" spans="1:12" s="42" customFormat="1" hidden="1">
      <c r="A273" s="128" t="s">
        <v>319</v>
      </c>
      <c r="B273" s="129"/>
      <c r="C273" s="130" t="s">
        <v>320</v>
      </c>
      <c r="D273" s="130"/>
      <c r="E273" s="130"/>
      <c r="F273" s="131"/>
      <c r="G273" s="132"/>
      <c r="H273" s="132"/>
      <c r="I273" s="132"/>
      <c r="J273" s="132"/>
      <c r="K273" s="132">
        <f>H273-J273</f>
        <v>0</v>
      </c>
      <c r="L273" s="133"/>
    </row>
    <row r="274" spans="1:12" s="42" customFormat="1" ht="13.5" hidden="1" thickBot="1">
      <c r="A274" s="107"/>
      <c r="B274" s="108"/>
      <c r="C274" s="109"/>
      <c r="D274" s="109"/>
      <c r="E274" s="109"/>
      <c r="F274" s="110"/>
      <c r="G274" s="110"/>
      <c r="H274" s="110"/>
      <c r="I274" s="110"/>
      <c r="J274" s="110"/>
      <c r="K274" s="110"/>
      <c r="L274" s="111"/>
    </row>
    <row r="276" spans="1:12">
      <c r="A276" s="112"/>
      <c r="B276" s="113" t="s">
        <v>453</v>
      </c>
      <c r="C276" s="112"/>
      <c r="D276" s="112"/>
      <c r="E276" s="112"/>
      <c r="F276" s="166" t="s">
        <v>454</v>
      </c>
      <c r="G276" s="166"/>
      <c r="H276" s="112"/>
      <c r="I276" s="112"/>
      <c r="J276" s="166" t="s">
        <v>455</v>
      </c>
      <c r="K276" s="166"/>
    </row>
    <row r="277" spans="1:12">
      <c r="A277" s="166" t="s">
        <v>478</v>
      </c>
      <c r="B277" s="166"/>
      <c r="C277" s="112"/>
      <c r="D277" s="112"/>
      <c r="E277" s="112"/>
      <c r="F277" s="166" t="s">
        <v>456</v>
      </c>
      <c r="G277" s="166"/>
      <c r="H277" s="114"/>
      <c r="I277" s="112"/>
      <c r="J277" s="166" t="s">
        <v>457</v>
      </c>
      <c r="K277" s="166"/>
    </row>
    <row r="279" spans="1:12" s="112" customFormat="1">
      <c r="B279" s="159"/>
      <c r="C279" s="159" t="s">
        <v>480</v>
      </c>
      <c r="I279" s="159" t="s">
        <v>481</v>
      </c>
    </row>
    <row r="280" spans="1:12" s="112" customFormat="1">
      <c r="B280" s="159"/>
      <c r="C280" s="162" t="s">
        <v>482</v>
      </c>
      <c r="I280" s="159" t="s">
        <v>483</v>
      </c>
    </row>
    <row r="281" spans="1:12">
      <c r="B281" s="172"/>
      <c r="C281" s="172"/>
      <c r="D281" s="112"/>
      <c r="E281" s="112"/>
      <c r="F281" s="112"/>
      <c r="G281" s="160"/>
      <c r="H281" s="160"/>
      <c r="I281" s="160"/>
      <c r="J281" s="160"/>
      <c r="K281" s="160"/>
    </row>
    <row r="282" spans="1:12">
      <c r="B282" s="112"/>
      <c r="C282" s="161"/>
      <c r="D282" s="164"/>
      <c r="E282" s="164"/>
      <c r="F282" s="164"/>
      <c r="G282" s="164"/>
      <c r="H282" s="164"/>
      <c r="I282" s="164"/>
      <c r="J282" s="164"/>
      <c r="K282" s="165"/>
    </row>
    <row r="283" spans="1:12">
      <c r="B283" s="112"/>
      <c r="C283" s="159"/>
      <c r="D283" s="112"/>
      <c r="E283" s="112"/>
      <c r="F283" s="112"/>
      <c r="G283" s="112"/>
      <c r="H283" s="112"/>
      <c r="I283" s="159"/>
      <c r="J283" s="112"/>
      <c r="K283" s="112"/>
    </row>
  </sheetData>
  <mergeCells count="49">
    <mergeCell ref="A239:B239"/>
    <mergeCell ref="A243:B243"/>
    <mergeCell ref="A247:B247"/>
    <mergeCell ref="A251:B251"/>
    <mergeCell ref="A272:B272"/>
    <mergeCell ref="A219:B219"/>
    <mergeCell ref="A223:B223"/>
    <mergeCell ref="A227:B227"/>
    <mergeCell ref="A231:B231"/>
    <mergeCell ref="A168:B168"/>
    <mergeCell ref="A77:B77"/>
    <mergeCell ref="A78:B78"/>
    <mergeCell ref="A86:B86"/>
    <mergeCell ref="A95:B95"/>
    <mergeCell ref="B3:L3"/>
    <mergeCell ref="A11:B11"/>
    <mergeCell ref="A12:B12"/>
    <mergeCell ref="B4:K4"/>
    <mergeCell ref="B5:K5"/>
    <mergeCell ref="A8:B8"/>
    <mergeCell ref="A10:B10"/>
    <mergeCell ref="A9:B9"/>
    <mergeCell ref="A13:B13"/>
    <mergeCell ref="A41:B41"/>
    <mergeCell ref="A50:B50"/>
    <mergeCell ref="A65:B65"/>
    <mergeCell ref="A70:B70"/>
    <mergeCell ref="A49:B49"/>
    <mergeCell ref="A130:B130"/>
    <mergeCell ref="A131:B131"/>
    <mergeCell ref="A155:B155"/>
    <mergeCell ref="A158:B158"/>
    <mergeCell ref="B281:C281"/>
    <mergeCell ref="A277:B277"/>
    <mergeCell ref="A159:B159"/>
    <mergeCell ref="A235:B235"/>
    <mergeCell ref="A181:B181"/>
    <mergeCell ref="A184:B184"/>
    <mergeCell ref="A185:B185"/>
    <mergeCell ref="A197:B197"/>
    <mergeCell ref="A210:B210"/>
    <mergeCell ref="A211:B211"/>
    <mergeCell ref="A186:B186"/>
    <mergeCell ref="A215:B215"/>
    <mergeCell ref="D282:K282"/>
    <mergeCell ref="F277:G277"/>
    <mergeCell ref="F276:G276"/>
    <mergeCell ref="J277:K277"/>
    <mergeCell ref="J276:K276"/>
  </mergeCells>
  <pageMargins left="0.73" right="0.15748031496062992" top="0.12" bottom="0.1400000000000000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2020-05-08T06:26:33Z</cp:lastPrinted>
  <dcterms:created xsi:type="dcterms:W3CDTF">2020-03-03T12:12:12Z</dcterms:created>
  <dcterms:modified xsi:type="dcterms:W3CDTF">2020-05-08T08:07:44Z</dcterms:modified>
</cp:coreProperties>
</file>