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27.08.2020\hcl uri\hcl 142\Anexe 1-10\"/>
    </mc:Choice>
  </mc:AlternateContent>
  <xr:revisionPtr revIDLastSave="0" documentId="13_ncr:1_{3CAF8B64-A730-439F-89FA-229563EDEC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ugust 2020" sheetId="1" r:id="rId1"/>
  </sheets>
  <definedNames>
    <definedName name="_xlnm.Print_Area" localSheetId="0">'august 2020'!$A$1:$O$657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47" i="1"/>
  <c r="F45" i="1"/>
  <c r="F46" i="1"/>
  <c r="E45" i="1"/>
  <c r="E46" i="1"/>
  <c r="F312" i="1"/>
  <c r="E312" i="1"/>
  <c r="F348" i="1"/>
  <c r="E348" i="1"/>
  <c r="F151" i="1"/>
  <c r="E151" i="1"/>
  <c r="F114" i="1"/>
  <c r="F115" i="1"/>
  <c r="E114" i="1"/>
  <c r="K114" i="1" s="1"/>
  <c r="E115" i="1"/>
  <c r="K115" i="1" s="1"/>
  <c r="F27" i="1"/>
  <c r="E27" i="1"/>
  <c r="F50" i="1"/>
  <c r="E50" i="1"/>
  <c r="F154" i="1"/>
  <c r="E154" i="1"/>
  <c r="F378" i="1"/>
  <c r="E377" i="1"/>
  <c r="E378" i="1"/>
  <c r="F377" i="1"/>
  <c r="E262" i="1"/>
  <c r="F262" i="1" s="1"/>
  <c r="F152" i="1"/>
  <c r="E152" i="1"/>
  <c r="D393" i="1"/>
  <c r="D62" i="1"/>
  <c r="F105" i="1" l="1"/>
  <c r="E105" i="1"/>
  <c r="F92" i="1"/>
  <c r="E92" i="1"/>
  <c r="K92" i="1" s="1"/>
  <c r="F53" i="1"/>
  <c r="F54" i="1"/>
  <c r="E53" i="1"/>
  <c r="E54" i="1"/>
  <c r="E21" i="1"/>
  <c r="F21" i="1" s="1"/>
  <c r="E328" i="1"/>
  <c r="F328" i="1" s="1"/>
  <c r="F33" i="1"/>
  <c r="E33" i="1"/>
  <c r="F155" i="1"/>
  <c r="E155" i="1"/>
  <c r="F153" i="1"/>
  <c r="E153" i="1"/>
  <c r="E323" i="1"/>
  <c r="F323" i="1" s="1"/>
  <c r="F212" i="1"/>
  <c r="E212" i="1"/>
  <c r="K212" i="1" s="1"/>
  <c r="F351" i="1"/>
  <c r="N212" i="1" l="1"/>
  <c r="F106" i="1"/>
  <c r="E106" i="1"/>
  <c r="F93" i="1"/>
  <c r="E93" i="1"/>
  <c r="F140" i="1"/>
  <c r="E140" i="1"/>
  <c r="F143" i="1"/>
  <c r="E143" i="1"/>
  <c r="K143" i="1" s="1"/>
  <c r="F74" i="1"/>
  <c r="E74" i="1"/>
  <c r="F98" i="1"/>
  <c r="E98" i="1"/>
  <c r="F99" i="1"/>
  <c r="F100" i="1"/>
  <c r="F101" i="1"/>
  <c r="F102" i="1"/>
  <c r="F103" i="1"/>
  <c r="E99" i="1"/>
  <c r="E100" i="1"/>
  <c r="E101" i="1"/>
  <c r="E102" i="1"/>
  <c r="E103" i="1"/>
  <c r="F158" i="1"/>
  <c r="E158" i="1"/>
  <c r="F41" i="1"/>
  <c r="F42" i="1"/>
  <c r="F43" i="1"/>
  <c r="F44" i="1"/>
  <c r="E41" i="1"/>
  <c r="E42" i="1"/>
  <c r="E43" i="1"/>
  <c r="E44" i="1"/>
  <c r="F80" i="1"/>
  <c r="E80" i="1"/>
  <c r="F79" i="1"/>
  <c r="E79" i="1"/>
  <c r="F78" i="1"/>
  <c r="E78" i="1"/>
  <c r="F77" i="1"/>
  <c r="E77" i="1"/>
  <c r="F12" i="1"/>
  <c r="E12" i="1"/>
  <c r="F11" i="1"/>
  <c r="E11" i="1"/>
  <c r="E20" i="1"/>
  <c r="F20" i="1" s="1"/>
  <c r="E18" i="1"/>
  <c r="F18" i="1" s="1"/>
  <c r="E16" i="1"/>
  <c r="F16" i="1" s="1"/>
  <c r="E17" i="1"/>
  <c r="F17" i="1" s="1"/>
  <c r="E19" i="1"/>
  <c r="F19" i="1" s="1"/>
  <c r="E22" i="1"/>
  <c r="F22" i="1" s="1"/>
  <c r="E15" i="1"/>
  <c r="F15" i="1" s="1"/>
  <c r="F150" i="1"/>
  <c r="E150" i="1"/>
  <c r="F185" i="1"/>
  <c r="E185" i="1"/>
  <c r="K185" i="1" s="1"/>
  <c r="F37" i="1"/>
  <c r="F38" i="1"/>
  <c r="E38" i="1"/>
  <c r="E37" i="1"/>
  <c r="F34" i="1"/>
  <c r="E34" i="1"/>
  <c r="F32" i="1"/>
  <c r="E32" i="1"/>
  <c r="F222" i="1"/>
  <c r="F223" i="1"/>
  <c r="F224" i="1"/>
  <c r="F225" i="1"/>
  <c r="F226" i="1"/>
  <c r="F227" i="1"/>
  <c r="F228" i="1"/>
  <c r="F229" i="1"/>
  <c r="F230" i="1"/>
  <c r="F231" i="1"/>
  <c r="F232" i="1"/>
  <c r="E222" i="1"/>
  <c r="K222" i="1" s="1"/>
  <c r="E223" i="1"/>
  <c r="K223" i="1" s="1"/>
  <c r="E224" i="1"/>
  <c r="K224" i="1" s="1"/>
  <c r="E225" i="1"/>
  <c r="K225" i="1" s="1"/>
  <c r="E226" i="1"/>
  <c r="K226" i="1" s="1"/>
  <c r="E227" i="1"/>
  <c r="K227" i="1" s="1"/>
  <c r="E228" i="1"/>
  <c r="K228" i="1" s="1"/>
  <c r="E229" i="1"/>
  <c r="K229" i="1" s="1"/>
  <c r="E230" i="1"/>
  <c r="K230" i="1" s="1"/>
  <c r="E231" i="1"/>
  <c r="K231" i="1" s="1"/>
  <c r="E232" i="1"/>
  <c r="K232" i="1" s="1"/>
  <c r="N98" i="1" l="1"/>
  <c r="N185" i="1"/>
  <c r="F371" i="1"/>
  <c r="F372" i="1"/>
  <c r="E371" i="1"/>
  <c r="E372" i="1"/>
  <c r="F368" i="1"/>
  <c r="E368" i="1"/>
  <c r="E369" i="1"/>
  <c r="F357" i="1"/>
  <c r="E357" i="1"/>
  <c r="F356" i="1"/>
  <c r="E356" i="1"/>
  <c r="F355" i="1"/>
  <c r="E355" i="1"/>
  <c r="F282" i="1"/>
  <c r="F283" i="1"/>
  <c r="F284" i="1"/>
  <c r="E284" i="1"/>
  <c r="E283" i="1"/>
  <c r="E282" i="1"/>
  <c r="N284" i="1" l="1"/>
  <c r="N282" i="1"/>
  <c r="N283" i="1"/>
  <c r="F30" i="1"/>
  <c r="F31" i="1"/>
  <c r="E30" i="1"/>
  <c r="E31" i="1"/>
  <c r="F52" i="1" l="1"/>
  <c r="F51" i="1"/>
  <c r="F40" i="1"/>
  <c r="F49" i="1"/>
  <c r="F55" i="1"/>
  <c r="F56" i="1"/>
  <c r="F57" i="1"/>
  <c r="F58" i="1"/>
  <c r="F59" i="1"/>
  <c r="F60" i="1"/>
  <c r="F61" i="1"/>
  <c r="E40" i="1"/>
  <c r="E49" i="1"/>
  <c r="E52" i="1"/>
  <c r="E55" i="1"/>
  <c r="E56" i="1"/>
  <c r="E57" i="1"/>
  <c r="E58" i="1"/>
  <c r="E59" i="1"/>
  <c r="E60" i="1"/>
  <c r="E61" i="1"/>
  <c r="E146" i="1"/>
  <c r="E147" i="1"/>
  <c r="E148" i="1"/>
  <c r="E149" i="1"/>
  <c r="F146" i="1"/>
  <c r="F147" i="1"/>
  <c r="F148" i="1"/>
  <c r="F149" i="1"/>
  <c r="F28" i="1"/>
  <c r="F26" i="1"/>
  <c r="E28" i="1"/>
  <c r="F39" i="1"/>
  <c r="E39" i="1"/>
  <c r="F144" i="1"/>
  <c r="F145" i="1"/>
  <c r="E145" i="1"/>
  <c r="K145" i="1" s="1"/>
  <c r="E144" i="1"/>
  <c r="K144" i="1" s="1"/>
  <c r="F134" i="1"/>
  <c r="E134" i="1"/>
  <c r="F167" i="1"/>
  <c r="E167" i="1"/>
  <c r="F90" i="1"/>
  <c r="E90" i="1"/>
  <c r="K90" i="1" s="1"/>
  <c r="F87" i="1"/>
  <c r="E87" i="1"/>
  <c r="F86" i="1"/>
  <c r="E86" i="1"/>
  <c r="F85" i="1"/>
  <c r="E85" i="1"/>
  <c r="F343" i="1"/>
  <c r="E343" i="1"/>
  <c r="E23" i="1"/>
  <c r="F23" i="1" s="1"/>
  <c r="E269" i="1"/>
  <c r="F295" i="1"/>
  <c r="E295" i="1"/>
  <c r="F296" i="1"/>
  <c r="E296" i="1"/>
  <c r="F297" i="1"/>
  <c r="E297" i="1"/>
  <c r="F294" i="1"/>
  <c r="E294" i="1"/>
  <c r="E129" i="1"/>
  <c r="F173" i="1"/>
  <c r="E173" i="1"/>
  <c r="F136" i="1"/>
  <c r="E136" i="1"/>
  <c r="F135" i="1"/>
  <c r="E135" i="1"/>
  <c r="F174" i="1"/>
  <c r="E174" i="1"/>
  <c r="K174" i="1" s="1"/>
  <c r="E51" i="1" l="1"/>
  <c r="N174" i="1"/>
  <c r="N297" i="1"/>
  <c r="N296" i="1"/>
  <c r="N295" i="1"/>
  <c r="E132" i="1"/>
  <c r="E133" i="1"/>
  <c r="E131" i="1"/>
  <c r="K131" i="1" s="1"/>
  <c r="E130" i="1"/>
  <c r="K130" i="1" s="1"/>
  <c r="F130" i="1"/>
  <c r="F131" i="1"/>
  <c r="F132" i="1"/>
  <c r="F133" i="1"/>
  <c r="J388" i="1" l="1"/>
  <c r="I388" i="1"/>
  <c r="H388" i="1"/>
  <c r="G388" i="1"/>
  <c r="F388" i="1"/>
  <c r="E388" i="1"/>
  <c r="D388" i="1"/>
  <c r="N384" i="1" s="1"/>
  <c r="M387" i="1"/>
  <c r="J381" i="1"/>
  <c r="J383" i="1" s="1"/>
  <c r="I381" i="1"/>
  <c r="I383" i="1" s="1"/>
  <c r="H381" i="1"/>
  <c r="H383" i="1" s="1"/>
  <c r="G381" i="1"/>
  <c r="G383" i="1" s="1"/>
  <c r="D381" i="1"/>
  <c r="D383" i="1" s="1"/>
  <c r="F380" i="1"/>
  <c r="E380" i="1"/>
  <c r="F379" i="1"/>
  <c r="E379" i="1"/>
  <c r="F376" i="1"/>
  <c r="E376" i="1"/>
  <c r="F375" i="1"/>
  <c r="E375" i="1"/>
  <c r="F374" i="1"/>
  <c r="E374" i="1"/>
  <c r="F373" i="1"/>
  <c r="E373" i="1"/>
  <c r="F370" i="1"/>
  <c r="E370" i="1"/>
  <c r="F369" i="1"/>
  <c r="F367" i="1"/>
  <c r="E367" i="1"/>
  <c r="N366" i="1"/>
  <c r="J363" i="1"/>
  <c r="J365" i="1" s="1"/>
  <c r="I363" i="1"/>
  <c r="I365" i="1" s="1"/>
  <c r="H363" i="1"/>
  <c r="H365" i="1" s="1"/>
  <c r="G363" i="1"/>
  <c r="G365" i="1" s="1"/>
  <c r="D363" i="1"/>
  <c r="D365" i="1" s="1"/>
  <c r="F362" i="1"/>
  <c r="E362" i="1"/>
  <c r="F361" i="1"/>
  <c r="E361" i="1"/>
  <c r="F360" i="1"/>
  <c r="E360" i="1"/>
  <c r="F359" i="1"/>
  <c r="E359" i="1"/>
  <c r="F358" i="1"/>
  <c r="E358" i="1"/>
  <c r="F354" i="1"/>
  <c r="E354" i="1"/>
  <c r="F353" i="1"/>
  <c r="E353" i="1"/>
  <c r="F352" i="1"/>
  <c r="E352" i="1"/>
  <c r="E351" i="1"/>
  <c r="F350" i="1"/>
  <c r="E350" i="1"/>
  <c r="F349" i="1"/>
  <c r="E349" i="1"/>
  <c r="F347" i="1"/>
  <c r="E347" i="1"/>
  <c r="F346" i="1"/>
  <c r="E346" i="1"/>
  <c r="F345" i="1"/>
  <c r="E345" i="1"/>
  <c r="F344" i="1"/>
  <c r="E344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N335" i="1"/>
  <c r="J332" i="1"/>
  <c r="J334" i="1" s="1"/>
  <c r="I332" i="1"/>
  <c r="I334" i="1" s="1"/>
  <c r="H332" i="1"/>
  <c r="H334" i="1" s="1"/>
  <c r="G332" i="1"/>
  <c r="G334" i="1" s="1"/>
  <c r="D332" i="1"/>
  <c r="D334" i="1" s="1"/>
  <c r="E331" i="1"/>
  <c r="F331" i="1" s="1"/>
  <c r="E330" i="1"/>
  <c r="F330" i="1" s="1"/>
  <c r="E329" i="1"/>
  <c r="F329" i="1" s="1"/>
  <c r="E327" i="1"/>
  <c r="F327" i="1" s="1"/>
  <c r="E326" i="1"/>
  <c r="F326" i="1" s="1"/>
  <c r="E325" i="1"/>
  <c r="F325" i="1" s="1"/>
  <c r="E324" i="1"/>
  <c r="F324" i="1" s="1"/>
  <c r="E322" i="1"/>
  <c r="F322" i="1" s="1"/>
  <c r="E321" i="1"/>
  <c r="F321" i="1" s="1"/>
  <c r="N318" i="1"/>
  <c r="J317" i="1"/>
  <c r="J319" i="1" s="1"/>
  <c r="I317" i="1"/>
  <c r="H317" i="1"/>
  <c r="H319" i="1" s="1"/>
  <c r="G317" i="1"/>
  <c r="G319" i="1" s="1"/>
  <c r="D317" i="1"/>
  <c r="D319" i="1" s="1"/>
  <c r="F316" i="1"/>
  <c r="E316" i="1"/>
  <c r="F315" i="1"/>
  <c r="E315" i="1"/>
  <c r="F314" i="1"/>
  <c r="E314" i="1"/>
  <c r="F313" i="1"/>
  <c r="E313" i="1"/>
  <c r="F311" i="1"/>
  <c r="E311" i="1"/>
  <c r="F310" i="1"/>
  <c r="E310" i="1"/>
  <c r="F309" i="1"/>
  <c r="E309" i="1"/>
  <c r="F308" i="1"/>
  <c r="E308" i="1"/>
  <c r="F307" i="1"/>
  <c r="E307" i="1"/>
  <c r="F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N293" i="1"/>
  <c r="N291" i="1"/>
  <c r="J290" i="1"/>
  <c r="J292" i="1" s="1"/>
  <c r="I290" i="1"/>
  <c r="I292" i="1" s="1"/>
  <c r="H290" i="1"/>
  <c r="H292" i="1" s="1"/>
  <c r="G290" i="1"/>
  <c r="G292" i="1" s="1"/>
  <c r="D290" i="1"/>
  <c r="D292" i="1" s="1"/>
  <c r="D392" i="1" s="1"/>
  <c r="F289" i="1"/>
  <c r="E289" i="1"/>
  <c r="F288" i="1"/>
  <c r="E288" i="1"/>
  <c r="F287" i="1"/>
  <c r="E287" i="1"/>
  <c r="F286" i="1"/>
  <c r="E286" i="1"/>
  <c r="F285" i="1"/>
  <c r="E285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N273" i="1"/>
  <c r="J270" i="1"/>
  <c r="J272" i="1" s="1"/>
  <c r="I270" i="1"/>
  <c r="I272" i="1" s="1"/>
  <c r="H270" i="1"/>
  <c r="H272" i="1" s="1"/>
  <c r="G270" i="1"/>
  <c r="G272" i="1" s="1"/>
  <c r="D270" i="1"/>
  <c r="D272" i="1" s="1"/>
  <c r="F269" i="1"/>
  <c r="E268" i="1"/>
  <c r="E270" i="1" s="1"/>
  <c r="E272" i="1" s="1"/>
  <c r="N265" i="1"/>
  <c r="J264" i="1"/>
  <c r="I264" i="1"/>
  <c r="H264" i="1"/>
  <c r="G264" i="1"/>
  <c r="D264" i="1"/>
  <c r="E263" i="1"/>
  <c r="E261" i="1"/>
  <c r="F261" i="1" s="1"/>
  <c r="N260" i="1"/>
  <c r="N258" i="1"/>
  <c r="N257" i="1"/>
  <c r="J255" i="1"/>
  <c r="I255" i="1"/>
  <c r="H255" i="1"/>
  <c r="G255" i="1"/>
  <c r="D255" i="1"/>
  <c r="F254" i="1"/>
  <c r="E254" i="1"/>
  <c r="F253" i="1"/>
  <c r="E253" i="1"/>
  <c r="K253" i="1" s="1"/>
  <c r="F252" i="1"/>
  <c r="E252" i="1"/>
  <c r="K252" i="1" s="1"/>
  <c r="F251" i="1"/>
  <c r="E251" i="1"/>
  <c r="K251" i="1" s="1"/>
  <c r="F250" i="1"/>
  <c r="E250" i="1"/>
  <c r="K250" i="1" s="1"/>
  <c r="F249" i="1"/>
  <c r="E249" i="1"/>
  <c r="K249" i="1" s="1"/>
  <c r="F248" i="1"/>
  <c r="E248" i="1"/>
  <c r="K248" i="1" s="1"/>
  <c r="F247" i="1"/>
  <c r="E247" i="1"/>
  <c r="K247" i="1" s="1"/>
  <c r="F246" i="1"/>
  <c r="E246" i="1"/>
  <c r="K246" i="1" s="1"/>
  <c r="F245" i="1"/>
  <c r="E245" i="1"/>
  <c r="K245" i="1" s="1"/>
  <c r="F244" i="1"/>
  <c r="E244" i="1"/>
  <c r="K244" i="1" s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21" i="1"/>
  <c r="E221" i="1"/>
  <c r="K221" i="1" s="1"/>
  <c r="F220" i="1"/>
  <c r="E220" i="1"/>
  <c r="F219" i="1"/>
  <c r="E219" i="1"/>
  <c r="K219" i="1" s="1"/>
  <c r="F218" i="1"/>
  <c r="E218" i="1"/>
  <c r="K218" i="1" s="1"/>
  <c r="F217" i="1"/>
  <c r="E217" i="1"/>
  <c r="K217" i="1" s="1"/>
  <c r="F216" i="1"/>
  <c r="E216" i="1"/>
  <c r="F215" i="1"/>
  <c r="E215" i="1"/>
  <c r="F214" i="1"/>
  <c r="E214" i="1"/>
  <c r="F213" i="1"/>
  <c r="E213" i="1"/>
  <c r="K213" i="1" s="1"/>
  <c r="F211" i="1"/>
  <c r="E211" i="1"/>
  <c r="K211" i="1" s="1"/>
  <c r="F210" i="1"/>
  <c r="E210" i="1"/>
  <c r="F209" i="1"/>
  <c r="E209" i="1"/>
  <c r="K209" i="1" s="1"/>
  <c r="F208" i="1"/>
  <c r="E208" i="1"/>
  <c r="F207" i="1"/>
  <c r="E207" i="1"/>
  <c r="K207" i="1" s="1"/>
  <c r="F206" i="1"/>
  <c r="E206" i="1"/>
  <c r="F205" i="1"/>
  <c r="E205" i="1"/>
  <c r="F204" i="1"/>
  <c r="E204" i="1"/>
  <c r="K204" i="1" s="1"/>
  <c r="F203" i="1"/>
  <c r="E203" i="1"/>
  <c r="K203" i="1" s="1"/>
  <c r="F202" i="1"/>
  <c r="E202" i="1"/>
  <c r="F201" i="1"/>
  <c r="E201" i="1"/>
  <c r="F200" i="1"/>
  <c r="E200" i="1"/>
  <c r="K200" i="1" s="1"/>
  <c r="F199" i="1"/>
  <c r="E199" i="1"/>
  <c r="K199" i="1" s="1"/>
  <c r="F198" i="1"/>
  <c r="E198" i="1"/>
  <c r="F197" i="1"/>
  <c r="E197" i="1"/>
  <c r="K197" i="1" s="1"/>
  <c r="F196" i="1"/>
  <c r="E196" i="1"/>
  <c r="K196" i="1" s="1"/>
  <c r="F195" i="1"/>
  <c r="E195" i="1"/>
  <c r="F194" i="1"/>
  <c r="E194" i="1"/>
  <c r="F193" i="1"/>
  <c r="E193" i="1"/>
  <c r="K193" i="1" s="1"/>
  <c r="F192" i="1"/>
  <c r="E192" i="1"/>
  <c r="F191" i="1"/>
  <c r="E191" i="1"/>
  <c r="F190" i="1"/>
  <c r="E190" i="1"/>
  <c r="K190" i="1" s="1"/>
  <c r="F189" i="1"/>
  <c r="E189" i="1"/>
  <c r="F188" i="1"/>
  <c r="E188" i="1"/>
  <c r="K188" i="1" s="1"/>
  <c r="F187" i="1"/>
  <c r="E187" i="1"/>
  <c r="K187" i="1" s="1"/>
  <c r="F186" i="1"/>
  <c r="E186" i="1"/>
  <c r="F184" i="1"/>
  <c r="E184" i="1"/>
  <c r="K184" i="1" s="1"/>
  <c r="F183" i="1"/>
  <c r="E183" i="1"/>
  <c r="K183" i="1" s="1"/>
  <c r="F182" i="1"/>
  <c r="E182" i="1"/>
  <c r="F181" i="1"/>
  <c r="E181" i="1"/>
  <c r="F180" i="1"/>
  <c r="E180" i="1"/>
  <c r="K180" i="1" s="1"/>
  <c r="F179" i="1"/>
  <c r="E179" i="1"/>
  <c r="F178" i="1"/>
  <c r="E178" i="1"/>
  <c r="F177" i="1"/>
  <c r="E177" i="1"/>
  <c r="K177" i="1" s="1"/>
  <c r="F176" i="1"/>
  <c r="E176" i="1"/>
  <c r="F175" i="1"/>
  <c r="E175" i="1"/>
  <c r="K175" i="1" s="1"/>
  <c r="F172" i="1"/>
  <c r="E172" i="1"/>
  <c r="F171" i="1"/>
  <c r="E171" i="1"/>
  <c r="K171" i="1" s="1"/>
  <c r="F170" i="1"/>
  <c r="E170" i="1"/>
  <c r="K170" i="1" s="1"/>
  <c r="F169" i="1"/>
  <c r="E169" i="1"/>
  <c r="K169" i="1" s="1"/>
  <c r="F168" i="1"/>
  <c r="E168" i="1"/>
  <c r="K168" i="1" s="1"/>
  <c r="N167" i="1"/>
  <c r="F166" i="1"/>
  <c r="E166" i="1"/>
  <c r="K166" i="1" s="1"/>
  <c r="F165" i="1"/>
  <c r="E165" i="1"/>
  <c r="K165" i="1" s="1"/>
  <c r="F164" i="1"/>
  <c r="E164" i="1"/>
  <c r="N163" i="1"/>
  <c r="K163" i="1"/>
  <c r="J162" i="1"/>
  <c r="I162" i="1"/>
  <c r="H162" i="1"/>
  <c r="G162" i="1"/>
  <c r="D162" i="1"/>
  <c r="E161" i="1"/>
  <c r="N160" i="1"/>
  <c r="K160" i="1"/>
  <c r="J159" i="1"/>
  <c r="I159" i="1"/>
  <c r="H159" i="1"/>
  <c r="G159" i="1"/>
  <c r="D159" i="1"/>
  <c r="F157" i="1"/>
  <c r="E157" i="1"/>
  <c r="F156" i="1"/>
  <c r="E156" i="1"/>
  <c r="K156" i="1" s="1"/>
  <c r="F142" i="1"/>
  <c r="E142" i="1"/>
  <c r="K142" i="1" s="1"/>
  <c r="F141" i="1"/>
  <c r="E141" i="1"/>
  <c r="F139" i="1"/>
  <c r="E139" i="1"/>
  <c r="F138" i="1"/>
  <c r="E138" i="1"/>
  <c r="K138" i="1" s="1"/>
  <c r="F137" i="1"/>
  <c r="E137" i="1"/>
  <c r="K137" i="1" s="1"/>
  <c r="K129" i="1"/>
  <c r="F129" i="1"/>
  <c r="F128" i="1"/>
  <c r="E128" i="1"/>
  <c r="F127" i="1"/>
  <c r="E127" i="1"/>
  <c r="F126" i="1"/>
  <c r="E126" i="1"/>
  <c r="F125" i="1"/>
  <c r="E125" i="1"/>
  <c r="K125" i="1" s="1"/>
  <c r="F124" i="1"/>
  <c r="E124" i="1"/>
  <c r="F123" i="1"/>
  <c r="E123" i="1"/>
  <c r="F122" i="1"/>
  <c r="E122" i="1"/>
  <c r="K122" i="1" s="1"/>
  <c r="F121" i="1"/>
  <c r="E121" i="1"/>
  <c r="F120" i="1"/>
  <c r="E120" i="1"/>
  <c r="K120" i="1" s="1"/>
  <c r="F119" i="1"/>
  <c r="E119" i="1"/>
  <c r="K119" i="1" s="1"/>
  <c r="F118" i="1"/>
  <c r="E118" i="1"/>
  <c r="F117" i="1"/>
  <c r="E117" i="1"/>
  <c r="F116" i="1"/>
  <c r="E116" i="1"/>
  <c r="K116" i="1" s="1"/>
  <c r="F113" i="1"/>
  <c r="E113" i="1"/>
  <c r="F112" i="1"/>
  <c r="E112" i="1"/>
  <c r="F111" i="1"/>
  <c r="E111" i="1"/>
  <c r="F110" i="1"/>
  <c r="E110" i="1"/>
  <c r="F109" i="1"/>
  <c r="E109" i="1"/>
  <c r="K109" i="1" s="1"/>
  <c r="F108" i="1"/>
  <c r="E108" i="1"/>
  <c r="F107" i="1"/>
  <c r="E107" i="1"/>
  <c r="F104" i="1"/>
  <c r="E104" i="1"/>
  <c r="K104" i="1" s="1"/>
  <c r="F97" i="1"/>
  <c r="E97" i="1"/>
  <c r="F96" i="1"/>
  <c r="E96" i="1"/>
  <c r="F95" i="1"/>
  <c r="E95" i="1"/>
  <c r="F94" i="1"/>
  <c r="E94" i="1"/>
  <c r="K94" i="1" s="1"/>
  <c r="F91" i="1"/>
  <c r="E91" i="1"/>
  <c r="N89" i="1"/>
  <c r="K89" i="1"/>
  <c r="J88" i="1"/>
  <c r="I88" i="1"/>
  <c r="H88" i="1"/>
  <c r="G88" i="1"/>
  <c r="D88" i="1"/>
  <c r="D395" i="1" s="1"/>
  <c r="F84" i="1"/>
  <c r="E84" i="1"/>
  <c r="N83" i="1"/>
  <c r="K83" i="1"/>
  <c r="J82" i="1"/>
  <c r="I82" i="1"/>
  <c r="H82" i="1"/>
  <c r="G82" i="1"/>
  <c r="D82" i="1"/>
  <c r="D394" i="1" s="1"/>
  <c r="F81" i="1"/>
  <c r="E81" i="1"/>
  <c r="K81" i="1" s="1"/>
  <c r="F76" i="1"/>
  <c r="E76" i="1"/>
  <c r="F75" i="1"/>
  <c r="E75" i="1"/>
  <c r="K75" i="1" s="1"/>
  <c r="F73" i="1"/>
  <c r="E73" i="1"/>
  <c r="F72" i="1"/>
  <c r="E72" i="1"/>
  <c r="F71" i="1"/>
  <c r="E71" i="1"/>
  <c r="K71" i="1" s="1"/>
  <c r="F70" i="1"/>
  <c r="E70" i="1"/>
  <c r="F69" i="1"/>
  <c r="E69" i="1"/>
  <c r="K69" i="1" s="1"/>
  <c r="N68" i="1"/>
  <c r="K68" i="1"/>
  <c r="F67" i="1"/>
  <c r="E67" i="1"/>
  <c r="D67" i="1"/>
  <c r="N66" i="1"/>
  <c r="K66" i="1"/>
  <c r="N65" i="1"/>
  <c r="K65" i="1"/>
  <c r="J64" i="1"/>
  <c r="I64" i="1"/>
  <c r="H64" i="1"/>
  <c r="G64" i="1"/>
  <c r="D64" i="1"/>
  <c r="N63" i="1"/>
  <c r="K63" i="1"/>
  <c r="J62" i="1"/>
  <c r="I62" i="1"/>
  <c r="H62" i="1"/>
  <c r="G62" i="1"/>
  <c r="K61" i="1"/>
  <c r="K57" i="1"/>
  <c r="K56" i="1"/>
  <c r="F36" i="1"/>
  <c r="E36" i="1"/>
  <c r="F35" i="1"/>
  <c r="E35" i="1"/>
  <c r="F29" i="1"/>
  <c r="E29" i="1"/>
  <c r="N28" i="1"/>
  <c r="E26" i="1"/>
  <c r="N26" i="1" s="1"/>
  <c r="N25" i="1"/>
  <c r="K25" i="1"/>
  <c r="J24" i="1"/>
  <c r="I24" i="1"/>
  <c r="H24" i="1"/>
  <c r="G24" i="1"/>
  <c r="D24" i="1"/>
  <c r="K14" i="1"/>
  <c r="J13" i="1"/>
  <c r="I13" i="1"/>
  <c r="H13" i="1"/>
  <c r="G13" i="1"/>
  <c r="D13" i="1"/>
  <c r="F10" i="1"/>
  <c r="E10" i="1"/>
  <c r="K10" i="1" s="1"/>
  <c r="F9" i="1"/>
  <c r="E9" i="1"/>
  <c r="D396" i="1" l="1"/>
  <c r="D391" i="1"/>
  <c r="D397" i="1"/>
  <c r="N209" i="1"/>
  <c r="J259" i="1"/>
  <c r="I259" i="1"/>
  <c r="G259" i="1"/>
  <c r="H259" i="1"/>
  <c r="D266" i="1"/>
  <c r="D387" i="1" s="1"/>
  <c r="N385" i="1" s="1"/>
  <c r="D259" i="1"/>
  <c r="N171" i="1"/>
  <c r="N275" i="1"/>
  <c r="N197" i="1"/>
  <c r="N194" i="1"/>
  <c r="K194" i="1"/>
  <c r="K67" i="1"/>
  <c r="N286" i="1"/>
  <c r="N298" i="1"/>
  <c r="N300" i="1"/>
  <c r="N202" i="1"/>
  <c r="N205" i="1"/>
  <c r="N276" i="1"/>
  <c r="F317" i="1"/>
  <c r="F319" i="1" s="1"/>
  <c r="N316" i="1"/>
  <c r="N166" i="1"/>
  <c r="N181" i="1"/>
  <c r="N200" i="1"/>
  <c r="N278" i="1"/>
  <c r="N285" i="1"/>
  <c r="N287" i="1"/>
  <c r="N168" i="1"/>
  <c r="K181" i="1"/>
  <c r="N191" i="1"/>
  <c r="K205" i="1"/>
  <c r="N277" i="1"/>
  <c r="E255" i="1"/>
  <c r="N178" i="1"/>
  <c r="N184" i="1"/>
  <c r="N207" i="1"/>
  <c r="N208" i="1"/>
  <c r="N214" i="1"/>
  <c r="N217" i="1"/>
  <c r="N218" i="1"/>
  <c r="N280" i="1"/>
  <c r="N165" i="1"/>
  <c r="J387" i="1"/>
  <c r="K161" i="1"/>
  <c r="N175" i="1"/>
  <c r="K178" i="1"/>
  <c r="N188" i="1"/>
  <c r="K191" i="1"/>
  <c r="K202" i="1"/>
  <c r="N203" i="1"/>
  <c r="N204" i="1"/>
  <c r="K208" i="1"/>
  <c r="K214" i="1"/>
  <c r="E290" i="1"/>
  <c r="E292" i="1" s="1"/>
  <c r="N67" i="1"/>
  <c r="F161" i="1"/>
  <c r="F162" i="1" s="1"/>
  <c r="E162" i="1"/>
  <c r="K162" i="1" s="1"/>
  <c r="N211" i="1"/>
  <c r="N213" i="1"/>
  <c r="N219" i="1"/>
  <c r="F268" i="1"/>
  <c r="F270" i="1" s="1"/>
  <c r="F272" i="1" s="1"/>
  <c r="N279" i="1"/>
  <c r="N281" i="1"/>
  <c r="F381" i="1"/>
  <c r="F383" i="1" s="1"/>
  <c r="N70" i="1"/>
  <c r="N301" i="1"/>
  <c r="N343" i="1"/>
  <c r="I256" i="1"/>
  <c r="F255" i="1"/>
  <c r="G256" i="1"/>
  <c r="N120" i="1"/>
  <c r="N69" i="1"/>
  <c r="N81" i="1"/>
  <c r="N96" i="1"/>
  <c r="N112" i="1"/>
  <c r="N117" i="1"/>
  <c r="N138" i="1"/>
  <c r="N36" i="1"/>
  <c r="N72" i="1"/>
  <c r="N35" i="1"/>
  <c r="N84" i="1"/>
  <c r="N123" i="1"/>
  <c r="N126" i="1"/>
  <c r="N128" i="1"/>
  <c r="N75" i="1"/>
  <c r="N104" i="1"/>
  <c r="K96" i="1"/>
  <c r="K112" i="1"/>
  <c r="K126" i="1"/>
  <c r="F88" i="1"/>
  <c r="N71" i="1"/>
  <c r="N91" i="1"/>
  <c r="N95" i="1"/>
  <c r="N97" i="1"/>
  <c r="N108" i="1"/>
  <c r="N111" i="1"/>
  <c r="N141" i="1"/>
  <c r="N157" i="1"/>
  <c r="K28" i="1"/>
  <c r="K111" i="1"/>
  <c r="F13" i="1"/>
  <c r="K35" i="1"/>
  <c r="E82" i="1"/>
  <c r="K82" i="1" s="1"/>
  <c r="K72" i="1"/>
  <c r="N76" i="1"/>
  <c r="E88" i="1"/>
  <c r="K88" i="1" s="1"/>
  <c r="N94" i="1"/>
  <c r="N109" i="1"/>
  <c r="K117" i="1"/>
  <c r="K123" i="1"/>
  <c r="K128" i="1"/>
  <c r="K141" i="1"/>
  <c r="E13" i="1"/>
  <c r="K13" i="1" s="1"/>
  <c r="E62" i="1"/>
  <c r="K62" i="1" s="1"/>
  <c r="F82" i="1"/>
  <c r="K84" i="1"/>
  <c r="K91" i="1"/>
  <c r="K97" i="1"/>
  <c r="K157" i="1"/>
  <c r="K9" i="1"/>
  <c r="N9" i="1"/>
  <c r="K26" i="1"/>
  <c r="F62" i="1"/>
  <c r="E64" i="1"/>
  <c r="K64" i="1" s="1"/>
  <c r="N73" i="1"/>
  <c r="F159" i="1"/>
  <c r="I386" i="1"/>
  <c r="F24" i="1"/>
  <c r="E24" i="1"/>
  <c r="K24" i="1" s="1"/>
  <c r="F64" i="1"/>
  <c r="K70" i="1"/>
  <c r="K73" i="1"/>
  <c r="K76" i="1"/>
  <c r="K95" i="1"/>
  <c r="K108" i="1"/>
  <c r="N110" i="1"/>
  <c r="K110" i="1"/>
  <c r="N116" i="1"/>
  <c r="N122" i="1"/>
  <c r="N169" i="1"/>
  <c r="N170" i="1"/>
  <c r="N177" i="1"/>
  <c r="N183" i="1"/>
  <c r="N190" i="1"/>
  <c r="N196" i="1"/>
  <c r="N206" i="1"/>
  <c r="K206" i="1"/>
  <c r="E363" i="1"/>
  <c r="E381" i="1"/>
  <c r="H387" i="1"/>
  <c r="N215" i="1"/>
  <c r="K215" i="1"/>
  <c r="D386" i="1"/>
  <c r="N386" i="1" s="1"/>
  <c r="J386" i="1"/>
  <c r="K29" i="1"/>
  <c r="K36" i="1"/>
  <c r="N118" i="1"/>
  <c r="K118" i="1"/>
  <c r="N124" i="1"/>
  <c r="K124" i="1"/>
  <c r="N172" i="1"/>
  <c r="K172" i="1"/>
  <c r="N179" i="1"/>
  <c r="K179" i="1"/>
  <c r="N186" i="1"/>
  <c r="K186" i="1"/>
  <c r="N192" i="1"/>
  <c r="K192" i="1"/>
  <c r="N198" i="1"/>
  <c r="K198" i="1"/>
  <c r="D256" i="1"/>
  <c r="E332" i="1"/>
  <c r="E334" i="1" s="1"/>
  <c r="F363" i="1"/>
  <c r="F365" i="1" s="1"/>
  <c r="K387" i="1"/>
  <c r="N387" i="1" s="1"/>
  <c r="N210" i="1"/>
  <c r="K210" i="1"/>
  <c r="N29" i="1"/>
  <c r="E159" i="1"/>
  <c r="N107" i="1"/>
  <c r="K107" i="1"/>
  <c r="K167" i="1"/>
  <c r="N216" i="1"/>
  <c r="K216" i="1"/>
  <c r="N220" i="1"/>
  <c r="K220" i="1"/>
  <c r="F263" i="1"/>
  <c r="F264" i="1" s="1"/>
  <c r="F290" i="1"/>
  <c r="F292" i="1" s="1"/>
  <c r="I319" i="1"/>
  <c r="I387" i="1" s="1"/>
  <c r="F332" i="1"/>
  <c r="F334" i="1" s="1"/>
  <c r="N119" i="1"/>
  <c r="N125" i="1"/>
  <c r="N137" i="1"/>
  <c r="N180" i="1"/>
  <c r="N187" i="1"/>
  <c r="N193" i="1"/>
  <c r="N199" i="1"/>
  <c r="N201" i="1"/>
  <c r="K201" i="1"/>
  <c r="N254" i="1"/>
  <c r="K254" i="1"/>
  <c r="J256" i="1"/>
  <c r="N274" i="1"/>
  <c r="G386" i="1"/>
  <c r="H256" i="1"/>
  <c r="H386" i="1"/>
  <c r="N113" i="1"/>
  <c r="K113" i="1"/>
  <c r="N121" i="1"/>
  <c r="K121" i="1"/>
  <c r="N127" i="1"/>
  <c r="K127" i="1"/>
  <c r="N139" i="1"/>
  <c r="K139" i="1"/>
  <c r="N164" i="1"/>
  <c r="K164" i="1"/>
  <c r="N176" i="1"/>
  <c r="K176" i="1"/>
  <c r="N182" i="1"/>
  <c r="K182" i="1"/>
  <c r="N189" i="1"/>
  <c r="K189" i="1"/>
  <c r="N195" i="1"/>
  <c r="K195" i="1"/>
  <c r="G266" i="1"/>
  <c r="G387" i="1" s="1"/>
  <c r="E317" i="1"/>
  <c r="N299" i="1"/>
  <c r="E264" i="1"/>
  <c r="D390" i="1" l="1"/>
  <c r="F259" i="1"/>
  <c r="E259" i="1"/>
  <c r="J389" i="1"/>
  <c r="N255" i="1"/>
  <c r="N162" i="1"/>
  <c r="N161" i="1"/>
  <c r="I389" i="1"/>
  <c r="G389" i="1"/>
  <c r="F256" i="1"/>
  <c r="F386" i="1"/>
  <c r="N62" i="1"/>
  <c r="E256" i="1"/>
  <c r="N13" i="1"/>
  <c r="N82" i="1"/>
  <c r="E386" i="1"/>
  <c r="N88" i="1"/>
  <c r="F266" i="1"/>
  <c r="F387" i="1" s="1"/>
  <c r="N263" i="1"/>
  <c r="N381" i="1"/>
  <c r="E383" i="1"/>
  <c r="K159" i="1"/>
  <c r="N159" i="1"/>
  <c r="E365" i="1"/>
  <c r="N365" i="1" s="1"/>
  <c r="N363" i="1"/>
  <c r="D389" i="1"/>
  <c r="N383" i="1" s="1"/>
  <c r="E319" i="1"/>
  <c r="N319" i="1" s="1"/>
  <c r="N317" i="1"/>
  <c r="N290" i="1"/>
  <c r="N264" i="1"/>
  <c r="E266" i="1"/>
  <c r="H389" i="1"/>
  <c r="N292" i="1"/>
  <c r="N256" i="1" l="1"/>
  <c r="F389" i="1"/>
  <c r="N259" i="1"/>
  <c r="E387" i="1"/>
  <c r="E389" i="1" s="1"/>
  <c r="N266" i="1"/>
</calcChain>
</file>

<file path=xl/sharedStrings.xml><?xml version="1.0" encoding="utf-8"?>
<sst xmlns="http://schemas.openxmlformats.org/spreadsheetml/2006/main" count="1068" uniqueCount="431">
  <si>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</si>
  <si>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</si>
  <si>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</si>
  <si>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</si>
  <si>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</si>
  <si>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</si>
  <si>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</si>
  <si>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</si>
  <si>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</si>
  <si>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</si>
  <si>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</si>
  <si>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</si>
  <si>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</si>
  <si>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</si>
  <si>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</si>
  <si>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</si>
  <si>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</si>
  <si>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</si>
  <si>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</si>
  <si>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</si>
  <si>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</si>
  <si>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</si>
  <si>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</si>
  <si>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</si>
  <si>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</si>
  <si>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</si>
  <si>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</si>
  <si>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</si>
  <si>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</si>
  <si>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</si>
  <si>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</si>
  <si>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</si>
  <si>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</si>
  <si>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</si>
  <si>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</si>
  <si>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</si>
  <si>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</si>
  <si>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</si>
  <si>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</si>
  <si>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</si>
  <si>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</si>
  <si>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</si>
  <si>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</si>
  <si>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</si>
  <si>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</si>
  <si>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</si>
  <si>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</si>
  <si>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</si>
  <si>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</si>
  <si>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</si>
  <si>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</si>
  <si>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</si>
  <si>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</si>
  <si>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</si>
  <si>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</si>
  <si>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</si>
  <si>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</si>
  <si>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</si>
  <si>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</si>
  <si>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</si>
  <si>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</si>
  <si>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</si>
  <si>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</si>
  <si>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</si>
  <si>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</si>
  <si>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</si>
  <si>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</si>
  <si>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</si>
  <si>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</si>
  <si>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</si>
  <si>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</si>
  <si>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</si>
  <si>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</si>
  <si>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</si>
  <si>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</si>
  <si>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</si>
  <si>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</si>
  <si>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</si>
  <si>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</si>
  <si>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</si>
  <si>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</si>
  <si>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</si>
  <si>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</si>
  <si>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</si>
  <si>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</si>
  <si>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</si>
  <si>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</si>
  <si>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</si>
  <si>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</si>
  <si>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</si>
  <si>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</si>
  <si>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</si>
  <si>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</si>
  <si>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</si>
  <si>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</si>
  <si>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</si>
  <si>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</si>
  <si>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</si>
  <si>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</si>
  <si>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</si>
  <si>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</si>
  <si>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</si>
  <si>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</si>
  <si>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</si>
  <si>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</si>
  <si>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</si>
  <si>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</si>
  <si>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</si>
  <si>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</si>
  <si>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</si>
  <si>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</si>
  <si>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</si>
  <si>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</si>
  <si>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</si>
  <si>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</si>
  <si>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</si>
  <si>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</si>
  <si>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</si>
  <si>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</si>
  <si>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</si>
  <si>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</si>
  <si>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</si>
  <si>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</si>
  <si>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</si>
  <si>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</si>
  <si>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</si>
  <si>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</si>
  <si>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</si>
  <si>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</si>
  <si>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</si>
  <si>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</si>
  <si>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</si>
  <si>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</si>
  <si>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</si>
  <si>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</si>
  <si>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</si>
  <si>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</si>
  <si>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</si>
  <si>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</si>
  <si>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</si>
  <si>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</si>
  <si>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</si>
  <si>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</si>
  <si>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</si>
  <si>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</si>
  <si>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</si>
  <si>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</si>
  <si>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</si>
  <si>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</si>
  <si>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</si>
  <si>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</si>
  <si>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</si>
  <si>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</si>
  <si>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</si>
  <si>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</si>
  <si>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</si>
  <si>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</si>
  <si>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</si>
  <si>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</si>
  <si>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</si>
  <si>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</si>
  <si>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</si>
  <si>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</si>
  <si>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</si>
  <si>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</si>
  <si>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</si>
  <si>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</si>
  <si>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</si>
  <si>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</si>
  <si>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</si>
  <si>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</si>
  <si>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</si>
  <si>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</si>
  <si>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</si>
  <si>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</si>
  <si>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</si>
  <si>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</si>
  <si>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</si>
  <si>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</si>
  <si>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</si>
  <si>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</si>
  <si>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</si>
  <si>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</si>
  <si>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</si>
  <si>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</si>
  <si>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</si>
  <si>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</si>
  <si>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</si>
  <si>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</si>
  <si>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</si>
  <si>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</si>
  <si>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</si>
  <si>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</si>
  <si>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</si>
  <si>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</si>
  <si>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</si>
  <si>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</si>
  <si>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</si>
  <si>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</si>
  <si>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</si>
  <si>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</si>
  <si>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</si>
  <si>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</si>
  <si>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</si>
  <si>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</si>
  <si>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</si>
  <si>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</si>
  <si>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</si>
  <si>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</si>
  <si>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</si>
  <si>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</si>
  <si>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</si>
  <si>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</si>
  <si>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</si>
  <si>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</si>
  <si>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</si>
  <si>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</si>
  <si>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</si>
  <si>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</si>
  <si>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</si>
  <si>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</si>
  <si>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</si>
  <si>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</si>
  <si>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</si>
  <si>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</si>
  <si>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</si>
  <si>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</si>
  <si>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</si>
  <si>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</si>
  <si>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</si>
  <si>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</si>
  <si>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</si>
  <si>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</si>
  <si>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</si>
  <si>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</si>
  <si>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</si>
  <si>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</si>
  <si>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</si>
  <si>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</si>
  <si>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</si>
  <si>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</si>
  <si>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</si>
  <si>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</si>
  <si>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</si>
  <si>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</si>
  <si>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</si>
  <si>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</si>
  <si>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</si>
  <si>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</si>
  <si>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</si>
  <si>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</si>
  <si>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</si>
  <si>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</si>
  <si>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</si>
  <si>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</si>
  <si>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</si>
  <si>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</si>
  <si>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</si>
  <si>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</si>
  <si>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</si>
  <si>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</si>
  <si>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</si>
  <si>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</si>
  <si>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</si>
  <si>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</si>
  <si>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</si>
  <si>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</si>
  <si>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</si>
  <si>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</si>
  <si>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</si>
  <si>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</si>
  <si>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</si>
  <si>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</si>
  <si>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</si>
  <si>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</si>
  <si>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</si>
  <si>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</si>
  <si>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</si>
  <si>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</si>
  <si>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</si>
  <si>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</si>
  <si>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</si>
  <si>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</si>
  <si>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</si>
  <si>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</si>
  <si>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</si>
  <si>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</si>
  <si>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</si>
  <si>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</si>
  <si>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</si>
  <si>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</si>
  <si>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</si>
  <si>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</si>
  <si>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</si>
  <si>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</si>
  <si>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</si>
  <si>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</si>
  <si>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Detector substanțe toxice</t>
  </si>
  <si>
    <t>70/59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</si>
  <si>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</si>
  <si>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</si>
  <si>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</si>
  <si>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</si>
  <si>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</si>
  <si>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</si>
  <si>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</si>
  <si>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</si>
  <si>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</si>
  <si>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</si>
  <si>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</si>
  <si>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</si>
  <si>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</si>
  <si>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</si>
  <si>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</si>
  <si>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</si>
  <si>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</si>
  <si>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</si>
  <si>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</si>
  <si>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</si>
  <si>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</si>
  <si>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</si>
  <si>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</si>
  <si>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</si>
  <si>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</si>
  <si>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</si>
  <si>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</si>
  <si>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</si>
  <si>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</si>
  <si>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</si>
  <si>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</si>
  <si>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</si>
  <si>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</si>
  <si>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</si>
  <si>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Storage server (server stocare înregistrări video) cu hard disk-uri</t>
  </si>
  <si>
    <t>Stație de lucru supraveghere video cu monitor dedicat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</si>
  <si>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</si>
  <si>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</si>
  <si>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</si>
  <si>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</si>
  <si>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</si>
  <si>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</si>
  <si>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</si>
  <si>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</si>
  <si>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</si>
  <si>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</si>
  <si>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</si>
  <si>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</si>
  <si>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</si>
  <si>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</si>
  <si>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</si>
  <si>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</si>
  <si>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</si>
  <si>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</si>
  <si>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</si>
  <si>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</si>
  <si>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</si>
  <si>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</si>
  <si>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</si>
  <si>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</si>
  <si>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</si>
  <si>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</si>
  <si>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</si>
  <si>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</si>
  <si>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</si>
  <si>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</si>
  <si>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</si>
  <si>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</si>
  <si>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</si>
  <si>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</si>
  <si>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</si>
  <si>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</si>
  <si>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</si>
  <si>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</si>
  <si>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</si>
  <si>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</si>
  <si>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</si>
  <si>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</si>
  <si>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</si>
  <si>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</si>
  <si>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</si>
  <si>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</si>
  <si>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</si>
  <si>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</si>
  <si>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</si>
  <si>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</si>
  <si>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</si>
  <si>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SF Extinderea iluminatului public în parcările adiacente zonelor Aleea Timișului, nr.4, bloc 27 și b-dul Cloșca nr.1, bloc 17</t>
  </si>
  <si>
    <t>Transferuri de capital - Cap. 84.02 " Transporturi"</t>
  </si>
  <si>
    <t>TOTAL CHELTUIELI CAPITAL 2020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</si>
  <si>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</si>
  <si>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</si>
  <si>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</si>
  <si>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</si>
  <si>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</si>
  <si>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</si>
  <si>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</si>
  <si>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Achiziție cu montaj stâlpi de iluminat ornamental cu proiectoare</t>
  </si>
  <si>
    <t>Achiziție echipamente IT necesare implementării proiectului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</si>
  <si>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</si>
  <si>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</si>
  <si>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Centrală termică la ”Colegiul Național Mihai Eminescu Satu Mare”</t>
  </si>
  <si>
    <t>SF Înființare centru educațional multifuncțional p-ta Anghel Saligni Satu Mare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</si>
  <si>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</si>
  <si>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</si>
  <si>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</si>
  <si>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</si>
  <si>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</si>
  <si>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</si>
  <si>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</si>
  <si>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Actualizare Plan de Mobilitate Urbană</t>
  </si>
  <si>
    <t>SF Actualizare Strategia Integrată de Dezvoltare Urbană</t>
  </si>
  <si>
    <t>Extindere rețea electrică de distribuție în loc.Satu Mare, cartier Sătmărel, zona Ferma Sătmărel, jud.Satu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</si>
  <si>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</si>
  <si>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</si>
  <si>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</si>
  <si>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</si>
  <si>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</si>
  <si>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</si>
  <si>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 xml:space="preserve">SF Audit energetic pentru Developing cross-border culture: Revitalised Theatres in Satu Mare and Uzhgorod </t>
  </si>
  <si>
    <t>Containere spații școlare la Școala Gimnazială Grigore Moisil Satu Mare</t>
  </si>
  <si>
    <t>Containere spații școlare la Școala Gimnazială Constantin Brâncoveanu Satu Mare</t>
  </si>
  <si>
    <t>Teren multisport la Liceul cu Program Sportiv, Baza Spotivă Dinamo</t>
  </si>
  <si>
    <t>Achiziţionarea sistemelor antidăunători cu ultrasunete şi laser pentru îndepărtarea coloniilor de corvide din Parcul Grădina Romei –  cu montaj din Municipiul Satu Mare</t>
  </si>
  <si>
    <r>
      <t xml:space="preserve">Asistenţă tehnică din partea proiectantului pentru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Construire parcări – curtea M19 – incinta curții de blocuri delimitată de str.Vasile Lupu, str. Belșugului, str. Bobocului, str. Jubileu</t>
    </r>
  </si>
  <si>
    <t>Asistenţă tehnică din partea proiectantului pentru Transformarea zonei degradate malurile Someșului între cele două 2 poduri  în zonă de petrecere a timpului liber pentru comunitate</t>
  </si>
  <si>
    <t>Platformă educațională predare on-line pentru unitațile de învățământ din municipiul Satu Mare</t>
  </si>
  <si>
    <t>Anexa nr. 8 la HCL nr. 142/27.08.2020</t>
  </si>
  <si>
    <t>Președinte de ședință,</t>
  </si>
  <si>
    <t>Hornar Vasile</t>
  </si>
  <si>
    <t>Secretar general,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</si>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</sst>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5C1EE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3" fontId="3" fillId="2" borderId="0" xfId="0" applyNumberFormat="1" applyFont="1" applyFill="1"/>
    <xf numFmtId="3" fontId="0" fillId="2" borderId="0" xfId="0" applyNumberFormat="1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49" fontId="7" fillId="2" borderId="51" xfId="0" applyNumberFormat="1" applyFont="1" applyFill="1" applyBorder="1" applyAlignment="1">
      <alignment horizontal="center" wrapText="1"/>
    </xf>
    <xf numFmtId="0" fontId="7" fillId="2" borderId="51" xfId="0" applyFont="1" applyFill="1" applyBorder="1" applyAlignment="1">
      <alignment horizontal="center"/>
    </xf>
    <xf numFmtId="3" fontId="7" fillId="2" borderId="20" xfId="0" applyNumberFormat="1" applyFont="1" applyFill="1" applyBorder="1" applyAlignment="1">
      <alignment horizontal="right"/>
    </xf>
    <xf numFmtId="3" fontId="7" fillId="2" borderId="21" xfId="0" applyNumberFormat="1" applyFont="1" applyFill="1" applyBorder="1" applyAlignment="1">
      <alignment horizontal="right"/>
    </xf>
    <xf numFmtId="3" fontId="7" fillId="2" borderId="2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3" fontId="0" fillId="12" borderId="0" xfId="0" applyNumberFormat="1" applyFill="1"/>
    <xf numFmtId="0" fontId="0" fillId="12" borderId="0" xfId="0" applyFill="1"/>
    <xf numFmtId="0" fontId="2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4" fontId="11" fillId="2" borderId="0" xfId="0" applyNumberFormat="1" applyFont="1" applyFill="1"/>
    <xf numFmtId="4" fontId="3" fillId="2" borderId="0" xfId="0" applyNumberFormat="1" applyFont="1" applyFill="1"/>
    <xf numFmtId="0" fontId="12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0" fontId="0" fillId="2" borderId="0" xfId="0" applyFont="1" applyFill="1"/>
    <xf numFmtId="0" fontId="0" fillId="15" borderId="0" xfId="0" applyFill="1"/>
    <xf numFmtId="3" fontId="0" fillId="15" borderId="0" xfId="0" applyNumberFormat="1" applyFill="1"/>
    <xf numFmtId="3" fontId="3" fillId="2" borderId="0" xfId="0" applyNumberFormat="1" applyFont="1" applyFill="1" applyBorder="1" applyAlignment="1">
      <alignment horizontal="right"/>
    </xf>
    <xf numFmtId="49" fontId="7" fillId="2" borderId="16" xfId="0" applyNumberFormat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/>
    </xf>
    <xf numFmtId="3" fontId="0" fillId="2" borderId="12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49" fontId="7" fillId="2" borderId="16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49" fontId="8" fillId="2" borderId="13" xfId="0" applyNumberFormat="1" applyFont="1" applyFill="1" applyBorder="1" applyAlignment="1">
      <alignment horizontal="center" wrapText="1"/>
    </xf>
    <xf numFmtId="49" fontId="8" fillId="2" borderId="9" xfId="0" applyNumberFormat="1" applyFont="1" applyFill="1" applyBorder="1" applyAlignment="1">
      <alignment horizontal="center" wrapText="1"/>
    </xf>
    <xf numFmtId="49" fontId="8" fillId="2" borderId="51" xfId="0" applyNumberFormat="1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wrapText="1"/>
    </xf>
    <xf numFmtId="49" fontId="7" fillId="2" borderId="13" xfId="0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0" fillId="2" borderId="8" xfId="0" applyNumberFormat="1" applyFont="1" applyFill="1" applyBorder="1"/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3" fontId="0" fillId="2" borderId="9" xfId="0" applyNumberFormat="1" applyFont="1" applyFill="1" applyBorder="1" applyAlignment="1">
      <alignment horizontal="right"/>
    </xf>
    <xf numFmtId="3" fontId="0" fillId="2" borderId="9" xfId="0" applyNumberFormat="1" applyFont="1" applyFill="1" applyBorder="1"/>
    <xf numFmtId="3" fontId="7" fillId="2" borderId="10" xfId="0" applyNumberFormat="1" applyFont="1" applyFill="1" applyBorder="1" applyAlignment="1">
      <alignment horizontal="right"/>
    </xf>
    <xf numFmtId="3" fontId="0" fillId="2" borderId="11" xfId="0" applyNumberFormat="1" applyFont="1" applyFill="1" applyBorder="1"/>
    <xf numFmtId="3" fontId="0" fillId="2" borderId="10" xfId="0" applyNumberFormat="1" applyFont="1" applyFill="1" applyBorder="1"/>
    <xf numFmtId="3" fontId="0" fillId="2" borderId="0" xfId="0" applyNumberFormat="1" applyFont="1" applyFill="1"/>
    <xf numFmtId="3" fontId="0" fillId="2" borderId="12" xfId="0" applyNumberFormat="1" applyFont="1" applyFill="1" applyBorder="1" applyAlignment="1">
      <alignment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right"/>
    </xf>
    <xf numFmtId="3" fontId="0" fillId="2" borderId="15" xfId="0" applyNumberFormat="1" applyFont="1" applyFill="1" applyBorder="1"/>
    <xf numFmtId="3" fontId="0" fillId="2" borderId="13" xfId="0" applyNumberFormat="1" applyFont="1" applyFill="1" applyBorder="1" applyAlignment="1">
      <alignment vertical="center"/>
    </xf>
    <xf numFmtId="3" fontId="0" fillId="2" borderId="16" xfId="0" applyNumberFormat="1" applyFont="1" applyFill="1" applyBorder="1" applyAlignment="1">
      <alignment horizontal="right"/>
    </xf>
    <xf numFmtId="3" fontId="0" fillId="2" borderId="16" xfId="0" applyNumberFormat="1" applyFont="1" applyFill="1" applyBorder="1"/>
    <xf numFmtId="3" fontId="7" fillId="4" borderId="3" xfId="0" applyNumberFormat="1" applyFont="1" applyFill="1" applyBorder="1"/>
    <xf numFmtId="3" fontId="7" fillId="4" borderId="23" xfId="0" applyNumberFormat="1" applyFont="1" applyFill="1" applyBorder="1"/>
    <xf numFmtId="3" fontId="7" fillId="4" borderId="24" xfId="0" applyNumberFormat="1" applyFont="1" applyFill="1" applyBorder="1"/>
    <xf numFmtId="3" fontId="7" fillId="4" borderId="25" xfId="0" applyNumberFormat="1" applyFont="1" applyFill="1" applyBorder="1"/>
    <xf numFmtId="3" fontId="0" fillId="2" borderId="13" xfId="0" applyNumberFormat="1" applyFont="1" applyFill="1" applyBorder="1" applyAlignment="1">
      <alignment horizontal="left" wrapText="1"/>
    </xf>
    <xf numFmtId="3" fontId="7" fillId="2" borderId="14" xfId="0" applyNumberFormat="1" applyFont="1" applyFill="1" applyBorder="1"/>
    <xf numFmtId="3" fontId="0" fillId="2" borderId="13" xfId="0" applyNumberFormat="1" applyFont="1" applyFill="1" applyBorder="1" applyAlignment="1">
      <alignment horizontal="left" vertical="center"/>
    </xf>
    <xf numFmtId="3" fontId="7" fillId="4" borderId="21" xfId="0" applyNumberFormat="1" applyFont="1" applyFill="1" applyBorder="1"/>
    <xf numFmtId="3" fontId="7" fillId="4" borderId="22" xfId="0" applyNumberFormat="1" applyFont="1" applyFill="1" applyBorder="1"/>
    <xf numFmtId="3" fontId="7" fillId="4" borderId="33" xfId="0" applyNumberFormat="1" applyFont="1" applyFill="1" applyBorder="1"/>
    <xf numFmtId="3" fontId="0" fillId="2" borderId="28" xfId="0" applyNumberFormat="1" applyFont="1" applyFill="1" applyBorder="1" applyAlignment="1">
      <alignment horizontal="left" wrapText="1"/>
    </xf>
    <xf numFmtId="49" fontId="7" fillId="2" borderId="29" xfId="0" applyNumberFormat="1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/>
    </xf>
    <xf numFmtId="3" fontId="0" fillId="2" borderId="29" xfId="0" applyNumberFormat="1" applyFont="1" applyFill="1" applyBorder="1" applyAlignment="1">
      <alignment horizontal="right" wrapText="1"/>
    </xf>
    <xf numFmtId="3" fontId="7" fillId="2" borderId="38" xfId="0" applyNumberFormat="1" applyFont="1" applyFill="1" applyBorder="1" applyAlignment="1">
      <alignment horizontal="right" wrapText="1"/>
    </xf>
    <xf numFmtId="3" fontId="0" fillId="2" borderId="12" xfId="0" applyNumberFormat="1" applyFont="1" applyFill="1" applyBorder="1" applyAlignment="1">
      <alignment horizontal="left" wrapText="1"/>
    </xf>
    <xf numFmtId="3" fontId="0" fillId="2" borderId="13" xfId="0" applyNumberFormat="1" applyFont="1" applyFill="1" applyBorder="1" applyAlignment="1">
      <alignment horizontal="right" wrapText="1"/>
    </xf>
    <xf numFmtId="3" fontId="0" fillId="2" borderId="13" xfId="0" applyNumberFormat="1" applyFont="1" applyFill="1" applyBorder="1" applyAlignment="1"/>
    <xf numFmtId="0" fontId="7" fillId="6" borderId="13" xfId="0" applyFont="1" applyFill="1" applyBorder="1" applyAlignment="1">
      <alignment horizontal="center" wrapText="1"/>
    </xf>
    <xf numFmtId="3" fontId="0" fillId="0" borderId="12" xfId="0" applyNumberFormat="1" applyFont="1" applyFill="1" applyBorder="1" applyAlignment="1">
      <alignment horizontal="left" wrapText="1"/>
    </xf>
    <xf numFmtId="0" fontId="7" fillId="0" borderId="29" xfId="0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right" wrapText="1"/>
    </xf>
    <xf numFmtId="3" fontId="0" fillId="0" borderId="29" xfId="0" applyNumberFormat="1" applyFont="1" applyFill="1" applyBorder="1" applyAlignment="1">
      <alignment horizontal="right" wrapText="1"/>
    </xf>
    <xf numFmtId="3" fontId="7" fillId="0" borderId="38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3" fontId="0" fillId="2" borderId="29" xfId="0" applyNumberFormat="1" applyFont="1" applyFill="1" applyBorder="1" applyAlignment="1">
      <alignment horizontal="left" vertical="center" wrapText="1"/>
    </xf>
    <xf numFmtId="3" fontId="0" fillId="2" borderId="12" xfId="0" applyNumberFormat="1" applyFont="1" applyFill="1" applyBorder="1" applyAlignment="1">
      <alignment horizontal="left" vertical="center" wrapText="1"/>
    </xf>
    <xf numFmtId="3" fontId="7" fillId="4" borderId="21" xfId="0" applyNumberFormat="1" applyFont="1" applyFill="1" applyBorder="1" applyAlignment="1">
      <alignment horizontal="right"/>
    </xf>
    <xf numFmtId="3" fontId="7" fillId="4" borderId="39" xfId="0" applyNumberFormat="1" applyFont="1" applyFill="1" applyBorder="1" applyAlignment="1">
      <alignment horizontal="right"/>
    </xf>
    <xf numFmtId="3" fontId="7" fillId="4" borderId="22" xfId="0" applyNumberFormat="1" applyFont="1" applyFill="1" applyBorder="1" applyAlignment="1">
      <alignment horizontal="right"/>
    </xf>
    <xf numFmtId="0" fontId="0" fillId="2" borderId="28" xfId="0" applyFont="1" applyFill="1" applyBorder="1"/>
    <xf numFmtId="0" fontId="0" fillId="2" borderId="29" xfId="0" applyFont="1" applyFill="1" applyBorder="1"/>
    <xf numFmtId="0" fontId="0" fillId="2" borderId="42" xfId="0" applyFont="1" applyFill="1" applyBorder="1"/>
    <xf numFmtId="0" fontId="0" fillId="2" borderId="40" xfId="0" applyFont="1" applyFill="1" applyBorder="1" applyAlignment="1">
      <alignment horizontal="left"/>
    </xf>
    <xf numFmtId="3" fontId="7" fillId="2" borderId="29" xfId="0" applyNumberFormat="1" applyFont="1" applyFill="1" applyBorder="1" applyAlignment="1">
      <alignment horizontal="right"/>
    </xf>
    <xf numFmtId="3" fontId="7" fillId="2" borderId="38" xfId="0" applyNumberFormat="1" applyFont="1" applyFill="1" applyBorder="1" applyAlignment="1">
      <alignment horizontal="right"/>
    </xf>
    <xf numFmtId="0" fontId="0" fillId="2" borderId="12" xfId="0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3" fontId="7" fillId="2" borderId="16" xfId="0" applyNumberFormat="1" applyFont="1" applyFill="1" applyBorder="1" applyAlignment="1">
      <alignment horizontal="right"/>
    </xf>
    <xf numFmtId="3" fontId="7" fillId="2" borderId="44" xfId="0" applyNumberFormat="1" applyFont="1" applyFill="1" applyBorder="1" applyAlignment="1">
      <alignment horizontal="right"/>
    </xf>
    <xf numFmtId="0" fontId="0" fillId="2" borderId="45" xfId="0" applyFont="1" applyFill="1" applyBorder="1"/>
    <xf numFmtId="0" fontId="0" fillId="2" borderId="16" xfId="0" applyFont="1" applyFill="1" applyBorder="1"/>
    <xf numFmtId="0" fontId="0" fillId="2" borderId="46" xfId="0" applyFont="1" applyFill="1" applyBorder="1"/>
    <xf numFmtId="0" fontId="0" fillId="2" borderId="12" xfId="0" applyFont="1" applyFill="1" applyBorder="1" applyAlignment="1">
      <alignment wrapText="1"/>
    </xf>
    <xf numFmtId="3" fontId="0" fillId="2" borderId="29" xfId="0" applyNumberFormat="1" applyFont="1" applyFill="1" applyBorder="1" applyAlignment="1"/>
    <xf numFmtId="3" fontId="7" fillId="2" borderId="38" xfId="0" applyNumberFormat="1" applyFont="1" applyFill="1" applyBorder="1" applyAlignment="1"/>
    <xf numFmtId="3" fontId="0" fillId="2" borderId="12" xfId="0" applyNumberFormat="1" applyFont="1" applyFill="1" applyBorder="1" applyAlignment="1"/>
    <xf numFmtId="0" fontId="0" fillId="2" borderId="12" xfId="0" applyFont="1" applyFill="1" applyBorder="1" applyAlignment="1">
      <alignment vertical="center" wrapText="1"/>
    </xf>
    <xf numFmtId="3" fontId="0" fillId="2" borderId="13" xfId="0" applyNumberFormat="1" applyFont="1" applyFill="1" applyBorder="1" applyAlignment="1">
      <alignment wrapText="1"/>
    </xf>
    <xf numFmtId="3" fontId="7" fillId="2" borderId="14" xfId="0" applyNumberFormat="1" applyFont="1" applyFill="1" applyBorder="1" applyAlignment="1">
      <alignment wrapText="1"/>
    </xf>
    <xf numFmtId="3" fontId="0" fillId="2" borderId="15" xfId="0" applyNumberFormat="1" applyFont="1" applyFill="1" applyBorder="1" applyAlignment="1">
      <alignment wrapText="1"/>
    </xf>
    <xf numFmtId="3" fontId="0" fillId="2" borderId="13" xfId="0" applyNumberFormat="1" applyFont="1" applyFill="1" applyBorder="1" applyAlignment="1">
      <alignment horizontal="center" wrapText="1"/>
    </xf>
    <xf numFmtId="3" fontId="0" fillId="2" borderId="14" xfId="0" applyNumberFormat="1" applyFont="1" applyFill="1" applyBorder="1" applyAlignment="1">
      <alignment horizontal="center" wrapText="1"/>
    </xf>
    <xf numFmtId="3" fontId="0" fillId="2" borderId="13" xfId="0" applyNumberFormat="1" applyFont="1" applyFill="1" applyBorder="1" applyAlignment="1">
      <alignment horizontal="left"/>
    </xf>
    <xf numFmtId="3" fontId="0" fillId="2" borderId="29" xfId="0" applyNumberFormat="1" applyFont="1" applyFill="1" applyBorder="1" applyAlignment="1">
      <alignment horizontal="right"/>
    </xf>
    <xf numFmtId="3" fontId="7" fillId="4" borderId="31" xfId="0" applyNumberFormat="1" applyFont="1" applyFill="1" applyBorder="1" applyAlignment="1">
      <alignment horizontal="right"/>
    </xf>
    <xf numFmtId="3" fontId="7" fillId="4" borderId="47" xfId="0" applyNumberFormat="1" applyFont="1" applyFill="1" applyBorder="1" applyAlignment="1">
      <alignment horizontal="right"/>
    </xf>
    <xf numFmtId="3" fontId="7" fillId="4" borderId="48" xfId="0" applyNumberFormat="1" applyFont="1" applyFill="1" applyBorder="1" applyAlignment="1">
      <alignment horizontal="right"/>
    </xf>
    <xf numFmtId="3" fontId="7" fillId="2" borderId="42" xfId="0" applyNumberFormat="1" applyFont="1" applyFill="1" applyBorder="1" applyAlignment="1">
      <alignment horizontal="right"/>
    </xf>
    <xf numFmtId="3" fontId="0" fillId="2" borderId="58" xfId="0" applyNumberFormat="1" applyFont="1" applyFill="1" applyBorder="1"/>
    <xf numFmtId="3" fontId="0" fillId="2" borderId="29" xfId="0" applyNumberFormat="1" applyFont="1" applyFill="1" applyBorder="1"/>
    <xf numFmtId="3" fontId="0" fillId="2" borderId="42" xfId="0" applyNumberFormat="1" applyFont="1" applyFill="1" applyBorder="1"/>
    <xf numFmtId="3" fontId="0" fillId="2" borderId="15" xfId="0" applyNumberFormat="1" applyFont="1" applyFill="1" applyBorder="1" applyAlignment="1">
      <alignment horizontal="right" wrapText="1"/>
    </xf>
    <xf numFmtId="0" fontId="0" fillId="2" borderId="15" xfId="0" applyFont="1" applyFill="1" applyBorder="1" applyAlignment="1">
      <alignment wrapText="1"/>
    </xf>
    <xf numFmtId="3" fontId="0" fillId="2" borderId="13" xfId="0" applyNumberFormat="1" applyFont="1" applyFill="1" applyBorder="1" applyAlignment="1">
      <alignment vertical="center" wrapText="1"/>
    </xf>
    <xf numFmtId="3" fontId="0" fillId="2" borderId="12" xfId="0" applyNumberFormat="1" applyFont="1" applyFill="1" applyBorder="1" applyAlignment="1">
      <alignment wrapText="1"/>
    </xf>
    <xf numFmtId="3" fontId="0" fillId="2" borderId="45" xfId="0" applyNumberFormat="1" applyFont="1" applyFill="1" applyBorder="1" applyAlignment="1">
      <alignment horizontal="left" wrapText="1"/>
    </xf>
    <xf numFmtId="3" fontId="0" fillId="2" borderId="24" xfId="0" applyNumberFormat="1" applyFont="1" applyFill="1" applyBorder="1" applyAlignment="1">
      <alignment horizontal="right"/>
    </xf>
    <xf numFmtId="3" fontId="7" fillId="2" borderId="25" xfId="0" applyNumberFormat="1" applyFont="1" applyFill="1" applyBorder="1" applyAlignment="1">
      <alignment horizontal="right"/>
    </xf>
    <xf numFmtId="3" fontId="0" fillId="2" borderId="27" xfId="0" applyNumberFormat="1" applyFont="1" applyFill="1" applyBorder="1"/>
    <xf numFmtId="3" fontId="0" fillId="2" borderId="46" xfId="0" applyNumberFormat="1" applyFont="1" applyFill="1" applyBorder="1"/>
    <xf numFmtId="3" fontId="7" fillId="4" borderId="3" xfId="0" applyNumberFormat="1" applyFont="1" applyFill="1" applyBorder="1" applyAlignment="1">
      <alignment horizontal="right"/>
    </xf>
    <xf numFmtId="3" fontId="7" fillId="4" borderId="32" xfId="0" applyNumberFormat="1" applyFont="1" applyFill="1" applyBorder="1" applyAlignment="1">
      <alignment horizontal="right"/>
    </xf>
    <xf numFmtId="0" fontId="0" fillId="2" borderId="50" xfId="0" applyFont="1" applyFill="1" applyBorder="1" applyAlignment="1">
      <alignment horizontal="left" wrapText="1"/>
    </xf>
    <xf numFmtId="3" fontId="0" fillId="2" borderId="51" xfId="0" applyNumberFormat="1" applyFont="1" applyFill="1" applyBorder="1" applyAlignment="1">
      <alignment horizontal="right"/>
    </xf>
    <xf numFmtId="3" fontId="7" fillId="2" borderId="52" xfId="0" applyNumberFormat="1" applyFont="1" applyFill="1" applyBorder="1" applyAlignment="1">
      <alignment horizontal="right"/>
    </xf>
    <xf numFmtId="0" fontId="7" fillId="4" borderId="33" xfId="0" applyFont="1" applyFill="1" applyBorder="1" applyAlignment="1">
      <alignment horizontal="center"/>
    </xf>
    <xf numFmtId="3" fontId="7" fillId="4" borderId="33" xfId="0" applyNumberFormat="1" applyFont="1" applyFill="1" applyBorder="1" applyAlignment="1">
      <alignment horizontal="right"/>
    </xf>
    <xf numFmtId="0" fontId="0" fillId="2" borderId="8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3" fontId="0" fillId="0" borderId="13" xfId="0" applyNumberFormat="1" applyFont="1" applyFill="1" applyBorder="1" applyAlignment="1">
      <alignment horizontal="right"/>
    </xf>
    <xf numFmtId="3" fontId="7" fillId="0" borderId="14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wrapText="1"/>
    </xf>
    <xf numFmtId="0" fontId="0" fillId="2" borderId="12" xfId="0" applyFont="1" applyFill="1" applyBorder="1" applyAlignment="1">
      <alignment horizontal="left" vertical="center" wrapText="1"/>
    </xf>
    <xf numFmtId="0" fontId="0" fillId="16" borderId="12" xfId="0" applyFont="1" applyFill="1" applyBorder="1" applyAlignment="1">
      <alignment horizontal="left" vertical="center" wrapText="1"/>
    </xf>
    <xf numFmtId="0" fontId="0" fillId="17" borderId="12" xfId="0" applyFont="1" applyFill="1" applyBorder="1" applyAlignment="1">
      <alignment horizontal="left" vertical="center" wrapText="1"/>
    </xf>
    <xf numFmtId="3" fontId="0" fillId="15" borderId="0" xfId="0" applyNumberFormat="1" applyFont="1" applyFill="1"/>
    <xf numFmtId="0" fontId="0" fillId="17" borderId="45" xfId="0" applyFont="1" applyFill="1" applyBorder="1" applyAlignment="1">
      <alignment horizontal="left" vertical="center" wrapText="1"/>
    </xf>
    <xf numFmtId="3" fontId="7" fillId="2" borderId="46" xfId="0" applyNumberFormat="1" applyFont="1" applyFill="1" applyBorder="1" applyAlignment="1">
      <alignment horizontal="right"/>
    </xf>
    <xf numFmtId="3" fontId="0" fillId="2" borderId="45" xfId="0" applyNumberFormat="1" applyFont="1" applyFill="1" applyBorder="1"/>
    <xf numFmtId="3" fontId="7" fillId="4" borderId="39" xfId="0" applyNumberFormat="1" applyFont="1" applyFill="1" applyBorder="1"/>
    <xf numFmtId="3" fontId="8" fillId="18" borderId="3" xfId="0" applyNumberFormat="1" applyFont="1" applyFill="1" applyBorder="1" applyAlignment="1">
      <alignment horizontal="center"/>
    </xf>
    <xf numFmtId="3" fontId="8" fillId="18" borderId="3" xfId="0" applyNumberFormat="1" applyFont="1" applyFill="1" applyBorder="1" applyAlignment="1">
      <alignment horizontal="right"/>
    </xf>
    <xf numFmtId="3" fontId="8" fillId="7" borderId="31" xfId="0" applyNumberFormat="1" applyFont="1" applyFill="1" applyBorder="1" applyAlignment="1">
      <alignment horizontal="center" wrapText="1"/>
    </xf>
    <xf numFmtId="0" fontId="8" fillId="7" borderId="31" xfId="0" applyFont="1" applyFill="1" applyBorder="1" applyAlignment="1">
      <alignment horizontal="center" wrapText="1"/>
    </xf>
    <xf numFmtId="0" fontId="8" fillId="7" borderId="47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3" fontId="8" fillId="7" borderId="21" xfId="0" applyNumberFormat="1" applyFont="1" applyFill="1" applyBorder="1" applyAlignment="1">
      <alignment horizontal="center" wrapText="1"/>
    </xf>
    <xf numFmtId="0" fontId="8" fillId="7" borderId="21" xfId="0" applyFont="1" applyFill="1" applyBorder="1" applyAlignment="1">
      <alignment horizontal="center" wrapText="1"/>
    </xf>
    <xf numFmtId="0" fontId="8" fillId="7" borderId="39" xfId="0" applyFont="1" applyFill="1" applyBorder="1" applyAlignment="1">
      <alignment horizontal="center" wrapText="1"/>
    </xf>
    <xf numFmtId="3" fontId="8" fillId="14" borderId="3" xfId="0" applyNumberFormat="1" applyFont="1" applyFill="1" applyBorder="1" applyAlignment="1">
      <alignment horizontal="center" wrapText="1"/>
    </xf>
    <xf numFmtId="3" fontId="8" fillId="14" borderId="3" xfId="0" applyNumberFormat="1" applyFont="1" applyFill="1" applyBorder="1" applyAlignment="1">
      <alignment horizontal="right" wrapText="1"/>
    </xf>
    <xf numFmtId="3" fontId="0" fillId="2" borderId="9" xfId="0" applyNumberFormat="1" applyFont="1" applyFill="1" applyBorder="1" applyAlignment="1">
      <alignment horizontal="center" wrapText="1"/>
    </xf>
    <xf numFmtId="3" fontId="0" fillId="2" borderId="66" xfId="0" applyNumberFormat="1" applyFont="1" applyFill="1" applyBorder="1" applyAlignment="1">
      <alignment horizontal="center" wrapText="1"/>
    </xf>
    <xf numFmtId="3" fontId="0" fillId="2" borderId="8" xfId="0" applyNumberFormat="1" applyFont="1" applyFill="1" applyBorder="1" applyAlignment="1">
      <alignment horizontal="center" wrapText="1"/>
    </xf>
    <xf numFmtId="3" fontId="0" fillId="2" borderId="10" xfId="0" applyNumberFormat="1" applyFont="1" applyFill="1" applyBorder="1" applyAlignment="1">
      <alignment horizontal="center" wrapText="1"/>
    </xf>
    <xf numFmtId="3" fontId="0" fillId="2" borderId="56" xfId="0" applyNumberFormat="1" applyFont="1" applyFill="1" applyBorder="1" applyAlignment="1">
      <alignment horizontal="center" wrapText="1"/>
    </xf>
    <xf numFmtId="3" fontId="0" fillId="2" borderId="12" xfId="0" applyNumberFormat="1" applyFont="1" applyFill="1" applyBorder="1" applyAlignment="1">
      <alignment horizontal="center" wrapText="1"/>
    </xf>
    <xf numFmtId="0" fontId="0" fillId="2" borderId="49" xfId="0" applyFont="1" applyFill="1" applyBorder="1" applyAlignment="1">
      <alignment horizontal="left" wrapText="1"/>
    </xf>
    <xf numFmtId="3" fontId="0" fillId="2" borderId="17" xfId="0" applyNumberFormat="1" applyFont="1" applyFill="1" applyBorder="1" applyAlignment="1">
      <alignment horizontal="center" wrapText="1"/>
    </xf>
    <xf numFmtId="3" fontId="0" fillId="2" borderId="57" xfId="0" applyNumberFormat="1" applyFont="1" applyFill="1" applyBorder="1" applyAlignment="1">
      <alignment horizontal="center" wrapText="1"/>
    </xf>
    <xf numFmtId="3" fontId="0" fillId="2" borderId="49" xfId="0" applyNumberFormat="1" applyFont="1" applyFill="1" applyBorder="1" applyAlignment="1">
      <alignment horizontal="center" wrapText="1"/>
    </xf>
    <xf numFmtId="3" fontId="0" fillId="2" borderId="18" xfId="0" applyNumberFormat="1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65" xfId="0" applyFont="1" applyFill="1" applyBorder="1" applyAlignment="1">
      <alignment vertical="center" wrapText="1"/>
    </xf>
    <xf numFmtId="3" fontId="7" fillId="4" borderId="65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7" fillId="4" borderId="67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7" fillId="4" borderId="25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5" xfId="0" applyFont="1" applyFill="1" applyBorder="1" applyAlignment="1">
      <alignment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horizontal="center" wrapText="1"/>
    </xf>
    <xf numFmtId="3" fontId="8" fillId="9" borderId="41" xfId="0" applyNumberFormat="1" applyFont="1" applyFill="1" applyBorder="1" applyAlignment="1">
      <alignment horizontal="center" wrapText="1"/>
    </xf>
    <xf numFmtId="3" fontId="8" fillId="9" borderId="31" xfId="0" applyNumberFormat="1" applyFont="1" applyFill="1" applyBorder="1" applyAlignment="1">
      <alignment horizontal="center" wrapText="1"/>
    </xf>
    <xf numFmtId="3" fontId="8" fillId="9" borderId="48" xfId="0" applyNumberFormat="1" applyFont="1" applyFill="1" applyBorder="1" applyAlignment="1">
      <alignment horizontal="center" wrapText="1"/>
    </xf>
    <xf numFmtId="3" fontId="0" fillId="2" borderId="51" xfId="0" applyNumberFormat="1" applyFont="1" applyFill="1" applyBorder="1" applyAlignment="1">
      <alignment horizontal="center" wrapText="1"/>
    </xf>
    <xf numFmtId="3" fontId="0" fillId="2" borderId="11" xfId="0" applyNumberFormat="1" applyFont="1" applyFill="1" applyBorder="1" applyAlignment="1">
      <alignment horizontal="center" wrapText="1"/>
    </xf>
    <xf numFmtId="3" fontId="0" fillId="2" borderId="15" xfId="0" applyNumberFormat="1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0" fontId="8" fillId="8" borderId="49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vertical="center" wrapText="1"/>
    </xf>
    <xf numFmtId="3" fontId="7" fillId="8" borderId="17" xfId="0" applyNumberFormat="1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horizontal="center" vertical="center" wrapText="1"/>
    </xf>
    <xf numFmtId="3" fontId="7" fillId="8" borderId="34" xfId="0" applyNumberFormat="1" applyFont="1" applyFill="1" applyBorder="1" applyAlignment="1">
      <alignment horizontal="center" vertical="center" wrapText="1"/>
    </xf>
    <xf numFmtId="3" fontId="7" fillId="8" borderId="31" xfId="0" applyNumberFormat="1" applyFont="1" applyFill="1" applyBorder="1" applyAlignment="1">
      <alignment horizontal="center" vertical="center" wrapText="1"/>
    </xf>
    <xf numFmtId="3" fontId="7" fillId="8" borderId="48" xfId="0" applyNumberFormat="1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wrapText="1"/>
    </xf>
    <xf numFmtId="3" fontId="0" fillId="6" borderId="9" xfId="0" applyNumberFormat="1" applyFont="1" applyFill="1" applyBorder="1" applyAlignment="1">
      <alignment horizontal="center" wrapText="1"/>
    </xf>
    <xf numFmtId="3" fontId="7" fillId="6" borderId="10" xfId="0" applyNumberFormat="1" applyFont="1" applyFill="1" applyBorder="1" applyAlignment="1">
      <alignment horizontal="center" wrapText="1"/>
    </xf>
    <xf numFmtId="3" fontId="0" fillId="6" borderId="8" xfId="0" applyNumberFormat="1" applyFont="1" applyFill="1" applyBorder="1" applyAlignment="1">
      <alignment horizontal="center" wrapText="1"/>
    </xf>
    <xf numFmtId="3" fontId="0" fillId="6" borderId="10" xfId="0" applyNumberFormat="1" applyFont="1" applyFill="1" applyBorder="1" applyAlignment="1">
      <alignment horizontal="center" wrapText="1"/>
    </xf>
    <xf numFmtId="3" fontId="7" fillId="2" borderId="14" xfId="0" applyNumberFormat="1" applyFont="1" applyFill="1" applyBorder="1" applyAlignment="1">
      <alignment horizontal="center" wrapText="1"/>
    </xf>
    <xf numFmtId="0" fontId="0" fillId="6" borderId="12" xfId="0" applyFont="1" applyFill="1" applyBorder="1" applyAlignment="1">
      <alignment vertical="center" wrapText="1"/>
    </xf>
    <xf numFmtId="3" fontId="0" fillId="6" borderId="13" xfId="0" applyNumberFormat="1" applyFont="1" applyFill="1" applyBorder="1" applyAlignment="1">
      <alignment horizontal="center" wrapText="1"/>
    </xf>
    <xf numFmtId="3" fontId="7" fillId="6" borderId="14" xfId="0" applyNumberFormat="1" applyFont="1" applyFill="1" applyBorder="1" applyAlignment="1">
      <alignment horizontal="center" wrapText="1"/>
    </xf>
    <xf numFmtId="3" fontId="0" fillId="6" borderId="12" xfId="0" applyNumberFormat="1" applyFont="1" applyFill="1" applyBorder="1" applyAlignment="1">
      <alignment horizontal="center" wrapText="1"/>
    </xf>
    <xf numFmtId="3" fontId="0" fillId="6" borderId="14" xfId="0" applyNumberFormat="1" applyFont="1" applyFill="1" applyBorder="1" applyAlignment="1">
      <alignment horizontal="center" wrapText="1"/>
    </xf>
    <xf numFmtId="3" fontId="7" fillId="4" borderId="20" xfId="0" applyNumberFormat="1" applyFont="1" applyFill="1" applyBorder="1" applyAlignment="1">
      <alignment horizontal="center" vertical="center" wrapText="1"/>
    </xf>
    <xf numFmtId="3" fontId="7" fillId="4" borderId="21" xfId="0" applyNumberFormat="1" applyFont="1" applyFill="1" applyBorder="1" applyAlignment="1">
      <alignment horizontal="center" vertical="center" wrapText="1"/>
    </xf>
    <xf numFmtId="3" fontId="7" fillId="4" borderId="22" xfId="0" applyNumberFormat="1" applyFont="1" applyFill="1" applyBorder="1" applyAlignment="1">
      <alignment horizontal="center" vertical="center" wrapText="1"/>
    </xf>
    <xf numFmtId="3" fontId="8" fillId="8" borderId="21" xfId="0" applyNumberFormat="1" applyFont="1" applyFill="1" applyBorder="1" applyAlignment="1">
      <alignment horizontal="center" vertical="center" wrapText="1"/>
    </xf>
    <xf numFmtId="3" fontId="8" fillId="8" borderId="22" xfId="0" applyNumberFormat="1" applyFont="1" applyFill="1" applyBorder="1" applyAlignment="1">
      <alignment horizontal="center" vertical="center" wrapText="1"/>
    </xf>
    <xf numFmtId="3" fontId="8" fillId="8" borderId="23" xfId="0" applyNumberFormat="1" applyFont="1" applyFill="1" applyBorder="1" applyAlignment="1">
      <alignment horizontal="center" vertical="center" wrapText="1"/>
    </xf>
    <xf numFmtId="3" fontId="8" fillId="8" borderId="24" xfId="0" applyNumberFormat="1" applyFont="1" applyFill="1" applyBorder="1" applyAlignment="1">
      <alignment horizontal="center" vertical="center" wrapText="1"/>
    </xf>
    <xf numFmtId="3" fontId="8" fillId="8" borderId="25" xfId="0" applyNumberFormat="1" applyFont="1" applyFill="1" applyBorder="1" applyAlignment="1">
      <alignment horizontal="center" vertical="center" wrapText="1"/>
    </xf>
    <xf numFmtId="3" fontId="7" fillId="9" borderId="21" xfId="0" applyNumberFormat="1" applyFont="1" applyFill="1" applyBorder="1" applyAlignment="1">
      <alignment horizontal="center" vertical="center" wrapText="1"/>
    </xf>
    <xf numFmtId="3" fontId="7" fillId="9" borderId="22" xfId="0" applyNumberFormat="1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wrapText="1"/>
    </xf>
    <xf numFmtId="3" fontId="0" fillId="2" borderId="29" xfId="0" applyNumberFormat="1" applyFont="1" applyFill="1" applyBorder="1" applyAlignment="1">
      <alignment horizontal="center" wrapText="1"/>
    </xf>
    <xf numFmtId="3" fontId="7" fillId="2" borderId="42" xfId="0" applyNumberFormat="1" applyFont="1" applyFill="1" applyBorder="1" applyAlignment="1">
      <alignment horizontal="center" wrapText="1"/>
    </xf>
    <xf numFmtId="3" fontId="0" fillId="2" borderId="58" xfId="0" applyNumberFormat="1" applyFont="1" applyFill="1" applyBorder="1" applyAlignment="1">
      <alignment horizontal="center" wrapText="1"/>
    </xf>
    <xf numFmtId="3" fontId="0" fillId="2" borderId="42" xfId="0" applyNumberFormat="1" applyFont="1" applyFill="1" applyBorder="1" applyAlignment="1">
      <alignment horizontal="center" wrapText="1"/>
    </xf>
    <xf numFmtId="3" fontId="0" fillId="6" borderId="15" xfId="0" applyNumberFormat="1" applyFont="1" applyFill="1" applyBorder="1" applyAlignment="1">
      <alignment horizontal="center" wrapText="1"/>
    </xf>
    <xf numFmtId="3" fontId="7" fillId="4" borderId="31" xfId="0" applyNumberFormat="1" applyFont="1" applyFill="1" applyBorder="1" applyAlignment="1">
      <alignment horizontal="center" vertical="center" wrapText="1"/>
    </xf>
    <xf numFmtId="3" fontId="8" fillId="8" borderId="29" xfId="0" applyNumberFormat="1" applyFont="1" applyFill="1" applyBorder="1" applyAlignment="1">
      <alignment horizontal="center" vertical="center" wrapText="1"/>
    </xf>
    <xf numFmtId="3" fontId="8" fillId="8" borderId="42" xfId="0" applyNumberFormat="1" applyFont="1" applyFill="1" applyBorder="1" applyAlignment="1">
      <alignment horizontal="center" vertical="center" wrapText="1"/>
    </xf>
    <xf numFmtId="3" fontId="7" fillId="10" borderId="16" xfId="0" applyNumberFormat="1" applyFont="1" applyFill="1" applyBorder="1" applyAlignment="1">
      <alignment horizontal="center" vertical="center" wrapText="1"/>
    </xf>
    <xf numFmtId="3" fontId="7" fillId="10" borderId="46" xfId="0" applyNumberFormat="1" applyFont="1" applyFill="1" applyBorder="1" applyAlignment="1">
      <alignment horizontal="center" vertical="center" wrapText="1"/>
    </xf>
    <xf numFmtId="3" fontId="0" fillId="2" borderId="13" xfId="0" applyNumberFormat="1" applyFont="1" applyFill="1" applyBorder="1" applyAlignment="1">
      <alignment horizontal="center" vertical="center" wrapText="1"/>
    </xf>
    <xf numFmtId="3" fontId="7" fillId="2" borderId="56" xfId="0" applyNumberFormat="1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3" fontId="0" fillId="2" borderId="14" xfId="0" applyNumberFormat="1" applyFont="1" applyFill="1" applyBorder="1" applyAlignment="1">
      <alignment horizontal="center" vertical="center" wrapText="1"/>
    </xf>
    <xf numFmtId="0" fontId="0" fillId="2" borderId="49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center" wrapText="1"/>
    </xf>
    <xf numFmtId="3" fontId="0" fillId="2" borderId="17" xfId="0" applyNumberFormat="1" applyFont="1" applyFill="1" applyBorder="1" applyAlignment="1">
      <alignment horizontal="center" vertical="center" wrapText="1"/>
    </xf>
    <xf numFmtId="3" fontId="7" fillId="2" borderId="57" xfId="0" applyNumberFormat="1" applyFont="1" applyFill="1" applyBorder="1" applyAlignment="1">
      <alignment horizontal="center" vertical="center" wrapText="1"/>
    </xf>
    <xf numFmtId="3" fontId="0" fillId="2" borderId="49" xfId="0" applyNumberFormat="1" applyFont="1" applyFill="1" applyBorder="1" applyAlignment="1">
      <alignment horizontal="center" vertical="center" wrapText="1"/>
    </xf>
    <xf numFmtId="3" fontId="0" fillId="2" borderId="18" xfId="0" applyNumberFormat="1" applyFont="1" applyFill="1" applyBorder="1" applyAlignment="1">
      <alignment horizontal="center" vertical="center" wrapText="1"/>
    </xf>
    <xf numFmtId="3" fontId="7" fillId="4" borderId="29" xfId="0" applyNumberFormat="1" applyFont="1" applyFill="1" applyBorder="1" applyAlignment="1">
      <alignment horizontal="center" vertical="center" wrapText="1"/>
    </xf>
    <xf numFmtId="3" fontId="7" fillId="4" borderId="42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9" borderId="16" xfId="0" applyNumberFormat="1" applyFont="1" applyFill="1" applyBorder="1" applyAlignment="1">
      <alignment horizontal="center" vertical="center" wrapText="1"/>
    </xf>
    <xf numFmtId="3" fontId="7" fillId="9" borderId="46" xfId="0" applyNumberFormat="1" applyFont="1" applyFill="1" applyBorder="1" applyAlignment="1">
      <alignment horizontal="center" vertical="center" wrapText="1"/>
    </xf>
    <xf numFmtId="3" fontId="0" fillId="6" borderId="11" xfId="0" applyNumberFormat="1" applyFont="1" applyFill="1" applyBorder="1" applyAlignment="1">
      <alignment horizontal="center" wrapText="1"/>
    </xf>
    <xf numFmtId="0" fontId="0" fillId="2" borderId="45" xfId="0" applyFont="1" applyFill="1" applyBorder="1" applyAlignment="1">
      <alignment wrapText="1"/>
    </xf>
    <xf numFmtId="3" fontId="7" fillId="2" borderId="56" xfId="0" applyNumberFormat="1" applyFont="1" applyFill="1" applyBorder="1" applyAlignment="1">
      <alignment horizontal="center" wrapText="1"/>
    </xf>
    <xf numFmtId="3" fontId="0" fillId="2" borderId="45" xfId="0" applyNumberFormat="1" applyFont="1" applyFill="1" applyBorder="1" applyAlignment="1">
      <alignment horizont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46" xfId="0" applyFont="1" applyFill="1" applyBorder="1" applyAlignment="1">
      <alignment horizontal="center" wrapText="1"/>
    </xf>
    <xf numFmtId="0" fontId="0" fillId="6" borderId="43" xfId="0" applyFont="1" applyFill="1" applyBorder="1" applyAlignment="1">
      <alignment vertical="center" wrapText="1"/>
    </xf>
    <xf numFmtId="3" fontId="0" fillId="6" borderId="16" xfId="0" applyNumberFormat="1" applyFont="1" applyFill="1" applyBorder="1" applyAlignment="1">
      <alignment horizontal="center" wrapText="1"/>
    </xf>
    <xf numFmtId="3" fontId="0" fillId="6" borderId="27" xfId="0" applyNumberFormat="1" applyFont="1" applyFill="1" applyBorder="1" applyAlignment="1">
      <alignment horizontal="center" wrapText="1"/>
    </xf>
    <xf numFmtId="3" fontId="0" fillId="6" borderId="46" xfId="0" applyNumberFormat="1" applyFont="1" applyFill="1" applyBorder="1" applyAlignment="1">
      <alignment horizontal="center" wrapText="1"/>
    </xf>
    <xf numFmtId="0" fontId="0" fillId="2" borderId="43" xfId="0" applyFont="1" applyFill="1" applyBorder="1" applyAlignment="1">
      <alignment vertical="center" wrapText="1"/>
    </xf>
    <xf numFmtId="3" fontId="0" fillId="2" borderId="16" xfId="0" applyNumberFormat="1" applyFont="1" applyFill="1" applyBorder="1" applyAlignment="1">
      <alignment horizontal="center" wrapText="1"/>
    </xf>
    <xf numFmtId="3" fontId="0" fillId="2" borderId="27" xfId="0" applyNumberFormat="1" applyFont="1" applyFill="1" applyBorder="1" applyAlignment="1">
      <alignment horizontal="center" wrapText="1"/>
    </xf>
    <xf numFmtId="3" fontId="0" fillId="2" borderId="46" xfId="0" applyNumberFormat="1" applyFont="1" applyFill="1" applyBorder="1" applyAlignment="1">
      <alignment horizontal="center" wrapText="1"/>
    </xf>
    <xf numFmtId="3" fontId="7" fillId="2" borderId="42" xfId="0" applyNumberFormat="1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 wrapText="1"/>
    </xf>
    <xf numFmtId="3" fontId="0" fillId="6" borderId="17" xfId="0" applyNumberFormat="1" applyFont="1" applyFill="1" applyBorder="1" applyAlignment="1">
      <alignment horizontal="center" wrapText="1"/>
    </xf>
    <xf numFmtId="3" fontId="7" fillId="6" borderId="18" xfId="0" applyNumberFormat="1" applyFont="1" applyFill="1" applyBorder="1" applyAlignment="1">
      <alignment horizontal="center" wrapText="1"/>
    </xf>
    <xf numFmtId="3" fontId="0" fillId="6" borderId="19" xfId="0" applyNumberFormat="1" applyFont="1" applyFill="1" applyBorder="1" applyAlignment="1">
      <alignment horizontal="center" wrapText="1"/>
    </xf>
    <xf numFmtId="3" fontId="0" fillId="6" borderId="18" xfId="0" applyNumberFormat="1" applyFont="1" applyFill="1" applyBorder="1" applyAlignment="1">
      <alignment horizontal="center" wrapText="1"/>
    </xf>
    <xf numFmtId="0" fontId="0" fillId="2" borderId="50" xfId="0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wrapText="1"/>
    </xf>
    <xf numFmtId="3" fontId="7" fillId="2" borderId="62" xfId="0" applyNumberFormat="1" applyFont="1" applyFill="1" applyBorder="1" applyAlignment="1">
      <alignment horizontal="center" wrapText="1"/>
    </xf>
    <xf numFmtId="3" fontId="0" fillId="2" borderId="50" xfId="0" applyNumberFormat="1" applyFont="1" applyFill="1" applyBorder="1" applyAlignment="1">
      <alignment horizontal="center" wrapText="1"/>
    </xf>
    <xf numFmtId="3" fontId="0" fillId="2" borderId="52" xfId="0" applyNumberFormat="1" applyFont="1" applyFill="1" applyBorder="1" applyAlignment="1">
      <alignment horizontal="center" wrapText="1"/>
    </xf>
    <xf numFmtId="0" fontId="0" fillId="2" borderId="13" xfId="0" applyFont="1" applyFill="1" applyBorder="1" applyAlignment="1">
      <alignment vertical="center" wrapText="1"/>
    </xf>
    <xf numFmtId="3" fontId="7" fillId="6" borderId="56" xfId="0" applyNumberFormat="1" applyFont="1" applyFill="1" applyBorder="1" applyAlignment="1">
      <alignment horizontal="center" wrapText="1"/>
    </xf>
    <xf numFmtId="3" fontId="7" fillId="4" borderId="56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3" fontId="7" fillId="11" borderId="13" xfId="0" applyNumberFormat="1" applyFont="1" applyFill="1" applyBorder="1" applyAlignment="1">
      <alignment horizontal="center" vertical="center" wrapText="1"/>
    </xf>
    <xf numFmtId="3" fontId="7" fillId="11" borderId="56" xfId="0" applyNumberFormat="1" applyFont="1" applyFill="1" applyBorder="1" applyAlignment="1">
      <alignment horizontal="center" vertical="center" wrapText="1"/>
    </xf>
    <xf numFmtId="3" fontId="7" fillId="11" borderId="12" xfId="0" applyNumberFormat="1" applyFont="1" applyFill="1" applyBorder="1" applyAlignment="1">
      <alignment horizontal="center" vertical="center" wrapText="1"/>
    </xf>
    <xf numFmtId="3" fontId="7" fillId="11" borderId="14" xfId="0" applyNumberFormat="1" applyFont="1" applyFill="1" applyBorder="1" applyAlignment="1">
      <alignment horizontal="center" vertical="center" wrapText="1"/>
    </xf>
    <xf numFmtId="3" fontId="7" fillId="9" borderId="17" xfId="0" applyNumberFormat="1" applyFont="1" applyFill="1" applyBorder="1" applyAlignment="1">
      <alignment horizontal="center" vertical="center" wrapText="1"/>
    </xf>
    <xf numFmtId="3" fontId="7" fillId="9" borderId="57" xfId="0" applyNumberFormat="1" applyFont="1" applyFill="1" applyBorder="1" applyAlignment="1">
      <alignment horizontal="center" vertical="center" wrapText="1"/>
    </xf>
    <xf numFmtId="3" fontId="7" fillId="9" borderId="49" xfId="0" applyNumberFormat="1" applyFont="1" applyFill="1" applyBorder="1" applyAlignment="1">
      <alignment horizontal="center" vertical="center" wrapText="1"/>
    </xf>
    <xf numFmtId="3" fontId="7" fillId="9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/>
    <xf numFmtId="3" fontId="8" fillId="2" borderId="29" xfId="0" applyNumberFormat="1" applyFont="1" applyFill="1" applyBorder="1" applyAlignment="1">
      <alignment horizontal="center" wrapText="1"/>
    </xf>
    <xf numFmtId="3" fontId="8" fillId="2" borderId="42" xfId="0" applyNumberFormat="1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42" xfId="0" applyFont="1" applyFill="1" applyBorder="1" applyAlignment="1">
      <alignment horizontal="center" wrapText="1"/>
    </xf>
    <xf numFmtId="3" fontId="8" fillId="2" borderId="16" xfId="0" applyNumberFormat="1" applyFont="1" applyFill="1" applyBorder="1" applyAlignment="1">
      <alignment horizontal="center" wrapText="1"/>
    </xf>
    <xf numFmtId="3" fontId="8" fillId="2" borderId="46" xfId="0" applyNumberFormat="1" applyFont="1" applyFill="1" applyBorder="1" applyAlignment="1">
      <alignment horizontal="center" wrapText="1"/>
    </xf>
    <xf numFmtId="0" fontId="8" fillId="2" borderId="4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46" xfId="0" applyFont="1" applyFill="1" applyBorder="1" applyAlignment="1">
      <alignment horizontal="center" wrapText="1"/>
    </xf>
    <xf numFmtId="3" fontId="8" fillId="18" borderId="13" xfId="0" applyNumberFormat="1" applyFont="1" applyFill="1" applyBorder="1" applyAlignment="1">
      <alignment horizontal="center" wrapText="1"/>
    </xf>
    <xf numFmtId="3" fontId="8" fillId="18" borderId="14" xfId="0" applyNumberFormat="1" applyFont="1" applyFill="1" applyBorder="1" applyAlignment="1">
      <alignment horizontal="center" wrapText="1"/>
    </xf>
    <xf numFmtId="3" fontId="0" fillId="6" borderId="0" xfId="0" applyNumberFormat="1" applyFont="1" applyFill="1"/>
    <xf numFmtId="3" fontId="0" fillId="12" borderId="0" xfId="0" applyNumberFormat="1" applyFont="1" applyFill="1"/>
    <xf numFmtId="3" fontId="8" fillId="18" borderId="16" xfId="0" applyNumberFormat="1" applyFont="1" applyFill="1" applyBorder="1" applyAlignment="1">
      <alignment horizontal="center" wrapText="1"/>
    </xf>
    <xf numFmtId="3" fontId="8" fillId="18" borderId="46" xfId="0" applyNumberFormat="1" applyFont="1" applyFill="1" applyBorder="1" applyAlignment="1">
      <alignment horizontal="center" wrapText="1"/>
    </xf>
    <xf numFmtId="3" fontId="8" fillId="13" borderId="3" xfId="0" applyNumberFormat="1" applyFont="1" applyFill="1" applyBorder="1" applyAlignment="1">
      <alignment wrapText="1"/>
    </xf>
    <xf numFmtId="3" fontId="8" fillId="13" borderId="33" xfId="0" applyNumberFormat="1" applyFont="1" applyFill="1" applyBorder="1" applyAlignment="1">
      <alignment wrapText="1"/>
    </xf>
    <xf numFmtId="3" fontId="8" fillId="13" borderId="21" xfId="0" applyNumberFormat="1" applyFont="1" applyFill="1" applyBorder="1" applyAlignment="1">
      <alignment wrapText="1"/>
    </xf>
    <xf numFmtId="3" fontId="8" fillId="13" borderId="22" xfId="0" applyNumberFormat="1" applyFont="1" applyFill="1" applyBorder="1" applyAlignment="1">
      <alignment wrapText="1"/>
    </xf>
    <xf numFmtId="3" fontId="8" fillId="18" borderId="42" xfId="0" applyNumberFormat="1" applyFont="1" applyFill="1" applyBorder="1" applyAlignment="1">
      <alignment wrapText="1"/>
    </xf>
    <xf numFmtId="3" fontId="8" fillId="18" borderId="14" xfId="0" applyNumberFormat="1" applyFont="1" applyFill="1" applyBorder="1" applyAlignment="1">
      <alignment wrapText="1"/>
    </xf>
    <xf numFmtId="3" fontId="8" fillId="18" borderId="18" xfId="0" applyNumberFormat="1" applyFont="1" applyFill="1" applyBorder="1" applyAlignment="1">
      <alignment wrapText="1"/>
    </xf>
    <xf numFmtId="3" fontId="0" fillId="0" borderId="13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left" vertical="center" wrapText="1"/>
    </xf>
    <xf numFmtId="3" fontId="0" fillId="0" borderId="58" xfId="0" applyNumberFormat="1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49" fontId="7" fillId="0" borderId="13" xfId="0" applyNumberFormat="1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/>
    </xf>
    <xf numFmtId="3" fontId="7" fillId="0" borderId="42" xfId="0" applyNumberFormat="1" applyFont="1" applyFill="1" applyBorder="1" applyAlignment="1">
      <alignment horizontal="right"/>
    </xf>
    <xf numFmtId="3" fontId="0" fillId="0" borderId="15" xfId="0" applyNumberFormat="1" applyFont="1" applyFill="1" applyBorder="1"/>
    <xf numFmtId="3" fontId="0" fillId="0" borderId="29" xfId="0" applyNumberFormat="1" applyFont="1" applyFill="1" applyBorder="1" applyAlignment="1">
      <alignment horizontal="right"/>
    </xf>
    <xf numFmtId="0" fontId="0" fillId="0" borderId="12" xfId="0" applyFont="1" applyFill="1" applyBorder="1"/>
    <xf numFmtId="3" fontId="8" fillId="0" borderId="0" xfId="0" applyNumberFormat="1" applyFont="1" applyFill="1" applyBorder="1" applyAlignment="1">
      <alignment horizontal="center" wrapText="1"/>
    </xf>
    <xf numFmtId="0" fontId="8" fillId="18" borderId="60" xfId="0" applyFont="1" applyFill="1" applyBorder="1" applyAlignment="1">
      <alignment horizontal="center" vertical="center" wrapText="1"/>
    </xf>
    <xf numFmtId="0" fontId="8" fillId="18" borderId="59" xfId="0" applyFont="1" applyFill="1" applyBorder="1" applyAlignment="1">
      <alignment horizontal="center" vertical="center" wrapText="1"/>
    </xf>
    <xf numFmtId="0" fontId="8" fillId="18" borderId="15" xfId="0" applyFont="1" applyFill="1" applyBorder="1" applyAlignment="1">
      <alignment horizontal="center" vertical="center" wrapText="1"/>
    </xf>
    <xf numFmtId="0" fontId="8" fillId="18" borderId="43" xfId="0" applyFont="1" applyFill="1" applyBorder="1" applyAlignment="1">
      <alignment horizontal="center" vertical="center" wrapText="1"/>
    </xf>
    <xf numFmtId="0" fontId="8" fillId="18" borderId="26" xfId="0" applyFont="1" applyFill="1" applyBorder="1" applyAlignment="1">
      <alignment horizontal="center" vertical="center" wrapText="1"/>
    </xf>
    <xf numFmtId="0" fontId="8" fillId="18" borderId="27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wrapText="1"/>
    </xf>
    <xf numFmtId="0" fontId="8" fillId="13" borderId="21" xfId="0" applyFont="1" applyFill="1" applyBorder="1" applyAlignment="1">
      <alignment horizontal="center" wrapText="1"/>
    </xf>
    <xf numFmtId="0" fontId="8" fillId="13" borderId="39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8" fillId="18" borderId="40" xfId="0" applyFont="1" applyFill="1" applyBorder="1" applyAlignment="1">
      <alignment horizontal="center" wrapText="1"/>
    </xf>
    <xf numFmtId="0" fontId="8" fillId="18" borderId="41" xfId="0" applyFont="1" applyFill="1" applyBorder="1" applyAlignment="1">
      <alignment horizontal="center" wrapText="1"/>
    </xf>
    <xf numFmtId="0" fontId="8" fillId="18" borderId="58" xfId="0" applyFont="1" applyFill="1" applyBorder="1" applyAlignment="1">
      <alignment horizontal="center" wrapText="1"/>
    </xf>
    <xf numFmtId="0" fontId="8" fillId="18" borderId="60" xfId="0" applyFont="1" applyFill="1" applyBorder="1" applyAlignment="1">
      <alignment horizontal="center" wrapText="1"/>
    </xf>
    <xf numFmtId="0" fontId="8" fillId="18" borderId="59" xfId="0" applyFont="1" applyFill="1" applyBorder="1" applyAlignment="1">
      <alignment horizontal="center" wrapText="1"/>
    </xf>
    <xf numFmtId="0" fontId="8" fillId="18" borderId="15" xfId="0" applyFont="1" applyFill="1" applyBorder="1" applyAlignment="1">
      <alignment horizontal="center" wrapText="1"/>
    </xf>
    <xf numFmtId="0" fontId="8" fillId="18" borderId="63" xfId="0" applyFont="1" applyFill="1" applyBorder="1" applyAlignment="1">
      <alignment horizontal="center" wrapText="1"/>
    </xf>
    <xf numFmtId="0" fontId="8" fillId="18" borderId="64" xfId="0" applyFont="1" applyFill="1" applyBorder="1" applyAlignment="1">
      <alignment horizontal="center" wrapText="1"/>
    </xf>
    <xf numFmtId="0" fontId="8" fillId="18" borderId="19" xfId="0" applyFont="1" applyFill="1" applyBorder="1" applyAlignment="1">
      <alignment horizontal="center" wrapText="1"/>
    </xf>
    <xf numFmtId="0" fontId="7" fillId="9" borderId="45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8" fillId="8" borderId="60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10" borderId="4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43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10" borderId="61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54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3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32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32" xfId="0" applyFont="1" applyFill="1" applyBorder="1" applyAlignment="1">
      <alignment horizontal="center" wrapText="1"/>
    </xf>
    <xf numFmtId="0" fontId="8" fillId="7" borderId="33" xfId="0" applyFont="1" applyFill="1" applyBorder="1" applyAlignment="1">
      <alignment horizont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wrapText="1"/>
    </xf>
    <xf numFmtId="0" fontId="7" fillId="4" borderId="36" xfId="0" applyFont="1" applyFill="1" applyBorder="1" applyAlignment="1">
      <alignment horizontal="center" wrapText="1"/>
    </xf>
    <xf numFmtId="0" fontId="7" fillId="4" borderId="34" xfId="0" applyFont="1" applyFill="1" applyBorder="1" applyAlignment="1">
      <alignment horizontal="center" wrapText="1"/>
    </xf>
    <xf numFmtId="0" fontId="7" fillId="4" borderId="33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8" fillId="3" borderId="36" xfId="0" applyFont="1" applyFill="1" applyBorder="1" applyAlignment="1">
      <alignment horizontal="center" wrapText="1"/>
    </xf>
    <xf numFmtId="0" fontId="8" fillId="3" borderId="37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 wrapText="1"/>
    </xf>
    <xf numFmtId="0" fontId="7" fillId="2" borderId="41" xfId="0" applyFont="1" applyFill="1" applyBorder="1" applyAlignment="1">
      <alignment horizontal="center" wrapText="1"/>
    </xf>
    <xf numFmtId="0" fontId="7" fillId="2" borderId="43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5" borderId="68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wrapText="1"/>
    </xf>
    <xf numFmtId="0" fontId="7" fillId="4" borderId="51" xfId="0" applyFont="1" applyFill="1" applyBorder="1" applyAlignment="1">
      <alignment horizontal="center" wrapText="1"/>
    </xf>
    <xf numFmtId="0" fontId="7" fillId="4" borderId="5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4" fillId="2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57"/>
  <sheetViews>
    <sheetView tabSelected="1" zoomScaleNormal="100" workbookViewId="0">
      <selection activeCell="A3" sqref="A3:J3"/>
    </sheetView>
  </sheetViews>
  <sheetFormatPr defaultRowHeight="12.75" x14ac:dyDescent="0.2"/>
  <cols>
    <col min="1" max="1" width="40.7109375" style="3" customWidth="1"/>
    <col min="2" max="2" width="5.85546875" style="3" customWidth="1"/>
    <col min="3" max="3" width="7.140625" style="3" customWidth="1"/>
    <col min="4" max="4" width="15.140625" style="3" customWidth="1"/>
    <col min="5" max="5" width="13.7109375" style="3" customWidth="1"/>
    <col min="6" max="6" width="14.140625" style="3" customWidth="1"/>
    <col min="7" max="7" width="14.7109375" style="3" customWidth="1"/>
    <col min="8" max="8" width="13.28515625" style="3" customWidth="1"/>
    <col min="9" max="9" width="11.5703125" style="3" customWidth="1"/>
    <col min="10" max="10" width="9.5703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483" t="s">
        <v>426</v>
      </c>
      <c r="I1" s="483"/>
      <c r="K1" s="2"/>
    </row>
    <row r="2" spans="1:14" ht="27.75" customHeight="1" x14ac:dyDescent="0.2">
      <c r="A2" s="474" t="s">
        <v>277</v>
      </c>
      <c r="B2" s="474"/>
      <c r="C2" s="474"/>
      <c r="D2" s="474"/>
      <c r="E2" s="474"/>
      <c r="F2" s="474"/>
      <c r="G2" s="474"/>
      <c r="H2" s="474"/>
      <c r="I2" s="474"/>
      <c r="J2" s="474"/>
      <c r="K2" s="2"/>
    </row>
    <row r="3" spans="1:14" ht="18.75" customHeight="1" thickBot="1" x14ac:dyDescent="0.25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43"/>
      <c r="B5" s="43"/>
      <c r="C5" s="43"/>
      <c r="D5" s="43"/>
      <c r="E5" s="43"/>
      <c r="F5" s="43"/>
      <c r="G5" s="43"/>
      <c r="H5" s="43"/>
      <c r="I5" s="476" t="s">
        <v>276</v>
      </c>
      <c r="J5" s="477"/>
      <c r="K5" s="43"/>
    </row>
    <row r="6" spans="1:14" ht="62.25" customHeight="1" thickBot="1" x14ac:dyDescent="0.25">
      <c r="A6" s="64" t="s">
        <v>1</v>
      </c>
      <c r="B6" s="64" t="s">
        <v>2</v>
      </c>
      <c r="C6" s="64" t="s">
        <v>3</v>
      </c>
      <c r="D6" s="64" t="s">
        <v>278</v>
      </c>
      <c r="E6" s="64" t="s">
        <v>279</v>
      </c>
      <c r="F6" s="64" t="s">
        <v>4</v>
      </c>
      <c r="G6" s="65" t="s">
        <v>5</v>
      </c>
      <c r="H6" s="65" t="s">
        <v>6</v>
      </c>
      <c r="I6" s="65" t="s">
        <v>280</v>
      </c>
      <c r="J6" s="64" t="s">
        <v>281</v>
      </c>
      <c r="K6" s="43"/>
    </row>
    <row r="7" spans="1:14" ht="13.5" customHeight="1" thickBot="1" x14ac:dyDescent="0.25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7">
        <v>7</v>
      </c>
      <c r="H7" s="67">
        <v>8</v>
      </c>
      <c r="I7" s="68">
        <v>9</v>
      </c>
      <c r="J7" s="67">
        <v>10</v>
      </c>
      <c r="K7" s="43"/>
    </row>
    <row r="8" spans="1:14" ht="15" customHeight="1" thickBot="1" x14ac:dyDescent="0.25">
      <c r="A8" s="478" t="s">
        <v>7</v>
      </c>
      <c r="B8" s="479"/>
      <c r="C8" s="479"/>
      <c r="D8" s="479"/>
      <c r="E8" s="479"/>
      <c r="F8" s="479"/>
      <c r="G8" s="479"/>
      <c r="H8" s="479"/>
      <c r="I8" s="479"/>
      <c r="J8" s="480"/>
      <c r="K8" s="43"/>
    </row>
    <row r="9" spans="1:14" x14ac:dyDescent="0.2">
      <c r="A9" s="69" t="s">
        <v>8</v>
      </c>
      <c r="B9" s="70" t="s">
        <v>9</v>
      </c>
      <c r="C9" s="71" t="s">
        <v>10</v>
      </c>
      <c r="D9" s="72">
        <v>130000</v>
      </c>
      <c r="E9" s="73">
        <f t="shared" ref="E9:E10" si="0">D9</f>
        <v>130000</v>
      </c>
      <c r="F9" s="74">
        <f t="shared" ref="F9:F10" si="1">D9+G9+H9+I9+J9</f>
        <v>480000</v>
      </c>
      <c r="G9" s="75">
        <v>350000</v>
      </c>
      <c r="H9" s="73">
        <v>0</v>
      </c>
      <c r="I9" s="73">
        <v>0</v>
      </c>
      <c r="J9" s="76">
        <v>0</v>
      </c>
      <c r="K9" s="77">
        <f>D9-E9</f>
        <v>0</v>
      </c>
      <c r="N9" s="6">
        <f>E9+G9-F9+H9+I9+J9</f>
        <v>0</v>
      </c>
    </row>
    <row r="10" spans="1:14" ht="25.5" x14ac:dyDescent="0.2">
      <c r="A10" s="78" t="s">
        <v>11</v>
      </c>
      <c r="B10" s="79" t="s">
        <v>9</v>
      </c>
      <c r="C10" s="80" t="s">
        <v>10</v>
      </c>
      <c r="D10" s="50">
        <v>140000</v>
      </c>
      <c r="E10" s="52">
        <f t="shared" si="0"/>
        <v>140000</v>
      </c>
      <c r="F10" s="81">
        <f t="shared" si="1"/>
        <v>140000</v>
      </c>
      <c r="G10" s="82">
        <v>0</v>
      </c>
      <c r="H10" s="52">
        <v>0</v>
      </c>
      <c r="I10" s="52">
        <v>0</v>
      </c>
      <c r="J10" s="53">
        <v>0</v>
      </c>
      <c r="K10" s="77">
        <f t="shared" ref="K10:K82" si="2">D10-E10</f>
        <v>0</v>
      </c>
      <c r="N10" s="6"/>
    </row>
    <row r="11" spans="1:14" ht="38.25" x14ac:dyDescent="0.2">
      <c r="A11" s="78" t="s">
        <v>12</v>
      </c>
      <c r="B11" s="79" t="s">
        <v>9</v>
      </c>
      <c r="C11" s="80" t="s">
        <v>10</v>
      </c>
      <c r="D11" s="50">
        <v>60000</v>
      </c>
      <c r="E11" s="52">
        <f t="shared" ref="E11:E12" si="3">D11</f>
        <v>60000</v>
      </c>
      <c r="F11" s="81">
        <f t="shared" ref="F11:F12" si="4">D11+G11+H11+I11+J11</f>
        <v>60000</v>
      </c>
      <c r="G11" s="82">
        <v>0</v>
      </c>
      <c r="H11" s="52">
        <v>0</v>
      </c>
      <c r="I11" s="52">
        <v>0</v>
      </c>
      <c r="J11" s="53">
        <v>0</v>
      </c>
      <c r="K11" s="77"/>
      <c r="N11" s="6"/>
    </row>
    <row r="12" spans="1:14" ht="13.5" thickBot="1" x14ac:dyDescent="0.25">
      <c r="A12" s="83" t="s">
        <v>339</v>
      </c>
      <c r="B12" s="79" t="s">
        <v>9</v>
      </c>
      <c r="C12" s="80" t="s">
        <v>10</v>
      </c>
      <c r="D12" s="84">
        <v>160000</v>
      </c>
      <c r="E12" s="85">
        <f t="shared" si="3"/>
        <v>160000</v>
      </c>
      <c r="F12" s="81">
        <f t="shared" si="4"/>
        <v>160000</v>
      </c>
      <c r="G12" s="82">
        <v>0</v>
      </c>
      <c r="H12" s="52">
        <v>0</v>
      </c>
      <c r="I12" s="52">
        <v>0</v>
      </c>
      <c r="J12" s="53">
        <v>0</v>
      </c>
      <c r="K12" s="77"/>
      <c r="N12" s="6"/>
    </row>
    <row r="13" spans="1:14" ht="22.5" customHeight="1" thickBot="1" x14ac:dyDescent="0.25">
      <c r="A13" s="471" t="s">
        <v>13</v>
      </c>
      <c r="B13" s="472"/>
      <c r="C13" s="473"/>
      <c r="D13" s="86">
        <f>SUM(D9:D12)</f>
        <v>490000</v>
      </c>
      <c r="E13" s="86">
        <f>SUM(E9:E12)</f>
        <v>490000</v>
      </c>
      <c r="F13" s="87">
        <f>SUM(F9:F12)</f>
        <v>840000</v>
      </c>
      <c r="G13" s="88">
        <f>SUM(G9:G9)</f>
        <v>350000</v>
      </c>
      <c r="H13" s="88">
        <f>SUM(H9:H9)</f>
        <v>0</v>
      </c>
      <c r="I13" s="88">
        <f>SUM(I9:I9)</f>
        <v>0</v>
      </c>
      <c r="J13" s="89">
        <f>SUM(J9:J9)</f>
        <v>0</v>
      </c>
      <c r="K13" s="77">
        <f t="shared" si="2"/>
        <v>0</v>
      </c>
      <c r="N13" s="6">
        <f t="shared" ref="N13:N109" si="5">E13+G13-F13+H13+I13+J13</f>
        <v>0</v>
      </c>
    </row>
    <row r="14" spans="1:14" ht="13.5" thickBot="1" x14ac:dyDescent="0.25">
      <c r="A14" s="429" t="s">
        <v>14</v>
      </c>
      <c r="B14" s="430"/>
      <c r="C14" s="430"/>
      <c r="D14" s="430"/>
      <c r="E14" s="430"/>
      <c r="F14" s="430"/>
      <c r="G14" s="430"/>
      <c r="H14" s="430"/>
      <c r="I14" s="430"/>
      <c r="J14" s="431"/>
      <c r="K14" s="77">
        <f t="shared" si="2"/>
        <v>0</v>
      </c>
      <c r="N14" s="6"/>
    </row>
    <row r="15" spans="1:14" x14ac:dyDescent="0.2">
      <c r="A15" s="90" t="s">
        <v>297</v>
      </c>
      <c r="B15" s="62" t="s">
        <v>9</v>
      </c>
      <c r="C15" s="62" t="s">
        <v>15</v>
      </c>
      <c r="D15" s="52">
        <v>20000</v>
      </c>
      <c r="E15" s="52">
        <f>D15</f>
        <v>20000</v>
      </c>
      <c r="F15" s="91">
        <f>E15+G15+H15+I15+J15</f>
        <v>20000</v>
      </c>
      <c r="G15" s="82">
        <v>0</v>
      </c>
      <c r="H15" s="52">
        <v>0</v>
      </c>
      <c r="I15" s="52">
        <v>0</v>
      </c>
      <c r="J15" s="52">
        <v>0</v>
      </c>
      <c r="K15" s="77"/>
      <c r="N15" s="6"/>
    </row>
    <row r="16" spans="1:14" x14ac:dyDescent="0.2">
      <c r="A16" s="92" t="s">
        <v>333</v>
      </c>
      <c r="B16" s="62" t="s">
        <v>9</v>
      </c>
      <c r="C16" s="62" t="s">
        <v>15</v>
      </c>
      <c r="D16" s="52">
        <v>92000</v>
      </c>
      <c r="E16" s="52">
        <f t="shared" ref="E16:E22" si="6">D16</f>
        <v>92000</v>
      </c>
      <c r="F16" s="91">
        <f t="shared" ref="F16:F22" si="7">E16+G16+H16+I16+J16</f>
        <v>92000</v>
      </c>
      <c r="G16" s="82">
        <v>0</v>
      </c>
      <c r="H16" s="52">
        <v>0</v>
      </c>
      <c r="I16" s="52">
        <v>0</v>
      </c>
      <c r="J16" s="52">
        <v>0</v>
      </c>
      <c r="K16" s="77"/>
      <c r="N16" s="6"/>
    </row>
    <row r="17" spans="1:14" x14ac:dyDescent="0.2">
      <c r="A17" s="92" t="s">
        <v>334</v>
      </c>
      <c r="B17" s="62" t="s">
        <v>9</v>
      </c>
      <c r="C17" s="62" t="s">
        <v>15</v>
      </c>
      <c r="D17" s="52">
        <v>12000</v>
      </c>
      <c r="E17" s="52">
        <f t="shared" si="6"/>
        <v>12000</v>
      </c>
      <c r="F17" s="91">
        <f t="shared" si="7"/>
        <v>12000</v>
      </c>
      <c r="G17" s="82">
        <v>0</v>
      </c>
      <c r="H17" s="52">
        <v>0</v>
      </c>
      <c r="I17" s="52">
        <v>0</v>
      </c>
      <c r="J17" s="52">
        <v>0</v>
      </c>
      <c r="K17" s="77"/>
      <c r="N17" s="6"/>
    </row>
    <row r="18" spans="1:14" x14ac:dyDescent="0.2">
      <c r="A18" s="92" t="s">
        <v>335</v>
      </c>
      <c r="B18" s="62" t="s">
        <v>9</v>
      </c>
      <c r="C18" s="62" t="s">
        <v>15</v>
      </c>
      <c r="D18" s="52">
        <v>6600</v>
      </c>
      <c r="E18" s="52">
        <f t="shared" si="6"/>
        <v>6600</v>
      </c>
      <c r="F18" s="91">
        <f t="shared" si="7"/>
        <v>6600</v>
      </c>
      <c r="G18" s="82">
        <v>0</v>
      </c>
      <c r="H18" s="52">
        <v>0</v>
      </c>
      <c r="I18" s="52">
        <v>0</v>
      </c>
      <c r="J18" s="52">
        <v>0</v>
      </c>
      <c r="K18" s="77"/>
      <c r="N18" s="6"/>
    </row>
    <row r="19" spans="1:14" x14ac:dyDescent="0.2">
      <c r="A19" s="92" t="s">
        <v>336</v>
      </c>
      <c r="B19" s="62" t="s">
        <v>9</v>
      </c>
      <c r="C19" s="62" t="s">
        <v>15</v>
      </c>
      <c r="D19" s="52">
        <v>7000</v>
      </c>
      <c r="E19" s="52">
        <f t="shared" si="6"/>
        <v>7000</v>
      </c>
      <c r="F19" s="91">
        <f t="shared" si="7"/>
        <v>7000</v>
      </c>
      <c r="G19" s="82">
        <v>0</v>
      </c>
      <c r="H19" s="52">
        <v>0</v>
      </c>
      <c r="I19" s="52">
        <v>0</v>
      </c>
      <c r="J19" s="52">
        <v>0</v>
      </c>
      <c r="K19" s="77"/>
      <c r="N19" s="6"/>
    </row>
    <row r="20" spans="1:14" x14ac:dyDescent="0.2">
      <c r="A20" s="92" t="s">
        <v>372</v>
      </c>
      <c r="B20" s="62" t="s">
        <v>9</v>
      </c>
      <c r="C20" s="62" t="s">
        <v>15</v>
      </c>
      <c r="D20" s="52">
        <v>39000</v>
      </c>
      <c r="E20" s="52">
        <f t="shared" si="6"/>
        <v>39000</v>
      </c>
      <c r="F20" s="91">
        <f t="shared" si="7"/>
        <v>39000</v>
      </c>
      <c r="G20" s="82">
        <v>0</v>
      </c>
      <c r="H20" s="52">
        <v>0</v>
      </c>
      <c r="I20" s="52">
        <v>0</v>
      </c>
      <c r="J20" s="52">
        <v>0</v>
      </c>
      <c r="K20" s="77"/>
      <c r="N20" s="6"/>
    </row>
    <row r="21" spans="1:14" x14ac:dyDescent="0.2">
      <c r="A21" s="92" t="s">
        <v>373</v>
      </c>
      <c r="B21" s="62" t="s">
        <v>9</v>
      </c>
      <c r="C21" s="62" t="s">
        <v>15</v>
      </c>
      <c r="D21" s="52">
        <v>81000</v>
      </c>
      <c r="E21" s="52">
        <f t="shared" si="6"/>
        <v>81000</v>
      </c>
      <c r="F21" s="91">
        <f t="shared" si="7"/>
        <v>81000</v>
      </c>
      <c r="G21" s="82">
        <v>0</v>
      </c>
      <c r="H21" s="52">
        <v>0</v>
      </c>
      <c r="I21" s="52">
        <v>0</v>
      </c>
      <c r="J21" s="52">
        <v>0</v>
      </c>
      <c r="K21" s="77"/>
      <c r="N21" s="6"/>
    </row>
    <row r="22" spans="1:14" x14ac:dyDescent="0.2">
      <c r="A22" s="92" t="s">
        <v>337</v>
      </c>
      <c r="B22" s="62" t="s">
        <v>9</v>
      </c>
      <c r="C22" s="62" t="s">
        <v>15</v>
      </c>
      <c r="D22" s="52">
        <v>8000</v>
      </c>
      <c r="E22" s="52">
        <f t="shared" si="6"/>
        <v>8000</v>
      </c>
      <c r="F22" s="91">
        <f t="shared" si="7"/>
        <v>8000</v>
      </c>
      <c r="G22" s="82">
        <v>0</v>
      </c>
      <c r="H22" s="52">
        <v>0</v>
      </c>
      <c r="I22" s="52">
        <v>0</v>
      </c>
      <c r="J22" s="52">
        <v>0</v>
      </c>
      <c r="K22" s="77"/>
      <c r="N22" s="6"/>
    </row>
    <row r="23" spans="1:14" ht="13.5" thickBot="1" x14ac:dyDescent="0.25">
      <c r="A23" s="92" t="s">
        <v>338</v>
      </c>
      <c r="B23" s="62" t="s">
        <v>9</v>
      </c>
      <c r="C23" s="62" t="s">
        <v>15</v>
      </c>
      <c r="D23" s="52">
        <v>6000</v>
      </c>
      <c r="E23" s="52">
        <f>D23</f>
        <v>6000</v>
      </c>
      <c r="F23" s="91">
        <f>E23+G23+H23+I23+J23</f>
        <v>6000</v>
      </c>
      <c r="G23" s="82">
        <v>0</v>
      </c>
      <c r="H23" s="52">
        <v>0</v>
      </c>
      <c r="I23" s="52">
        <v>0</v>
      </c>
      <c r="J23" s="52">
        <v>0</v>
      </c>
      <c r="K23" s="77"/>
      <c r="N23" s="6"/>
    </row>
    <row r="24" spans="1:14" ht="22.5" customHeight="1" thickBot="1" x14ac:dyDescent="0.25">
      <c r="A24" s="441" t="s">
        <v>16</v>
      </c>
      <c r="B24" s="442"/>
      <c r="C24" s="459"/>
      <c r="D24" s="93">
        <f t="shared" ref="D24:J24" si="8">SUM(D15:D23)</f>
        <v>271600</v>
      </c>
      <c r="E24" s="93">
        <f t="shared" si="8"/>
        <v>271600</v>
      </c>
      <c r="F24" s="94">
        <f t="shared" si="8"/>
        <v>271600</v>
      </c>
      <c r="G24" s="95">
        <f t="shared" si="8"/>
        <v>0</v>
      </c>
      <c r="H24" s="93">
        <f t="shared" si="8"/>
        <v>0</v>
      </c>
      <c r="I24" s="93">
        <f t="shared" si="8"/>
        <v>0</v>
      </c>
      <c r="J24" s="94">
        <f t="shared" si="8"/>
        <v>0</v>
      </c>
      <c r="K24" s="77">
        <f t="shared" si="2"/>
        <v>0</v>
      </c>
      <c r="N24" s="6"/>
    </row>
    <row r="25" spans="1:14" ht="13.5" thickBot="1" x14ac:dyDescent="0.25">
      <c r="A25" s="460" t="s">
        <v>17</v>
      </c>
      <c r="B25" s="461"/>
      <c r="C25" s="461"/>
      <c r="D25" s="461"/>
      <c r="E25" s="461"/>
      <c r="F25" s="461"/>
      <c r="G25" s="461"/>
      <c r="H25" s="461"/>
      <c r="I25" s="461"/>
      <c r="J25" s="462"/>
      <c r="K25" s="77">
        <f t="shared" si="2"/>
        <v>0</v>
      </c>
      <c r="N25" s="6">
        <f t="shared" si="5"/>
        <v>0</v>
      </c>
    </row>
    <row r="26" spans="1:14" ht="25.5" x14ac:dyDescent="0.2">
      <c r="A26" s="96" t="s">
        <v>18</v>
      </c>
      <c r="B26" s="97" t="s">
        <v>9</v>
      </c>
      <c r="C26" s="98" t="s">
        <v>19</v>
      </c>
      <c r="D26" s="99">
        <v>1000</v>
      </c>
      <c r="E26" s="99">
        <f t="shared" ref="E26:E61" si="9">D26</f>
        <v>1000</v>
      </c>
      <c r="F26" s="100">
        <f>D26+G26+H26+I26+J26</f>
        <v>130000</v>
      </c>
      <c r="G26" s="51">
        <v>129000</v>
      </c>
      <c r="H26" s="52">
        <v>0</v>
      </c>
      <c r="I26" s="52">
        <v>0</v>
      </c>
      <c r="J26" s="53">
        <v>0</v>
      </c>
      <c r="K26" s="77">
        <f t="shared" si="2"/>
        <v>0</v>
      </c>
      <c r="N26" s="6">
        <f t="shared" si="5"/>
        <v>0</v>
      </c>
    </row>
    <row r="27" spans="1:14" ht="25.5" x14ac:dyDescent="0.2">
      <c r="A27" s="96" t="s">
        <v>401</v>
      </c>
      <c r="B27" s="97" t="s">
        <v>9</v>
      </c>
      <c r="C27" s="98" t="s">
        <v>19</v>
      </c>
      <c r="D27" s="99">
        <v>53550</v>
      </c>
      <c r="E27" s="99">
        <f t="shared" si="9"/>
        <v>53550</v>
      </c>
      <c r="F27" s="100">
        <f>D27+G27+H27+I27+J27</f>
        <v>53550</v>
      </c>
      <c r="G27" s="51">
        <v>0</v>
      </c>
      <c r="H27" s="52">
        <v>0</v>
      </c>
      <c r="I27" s="52">
        <v>0</v>
      </c>
      <c r="J27" s="53">
        <v>0</v>
      </c>
      <c r="K27" s="77"/>
      <c r="N27" s="6"/>
    </row>
    <row r="28" spans="1:14" ht="25.5" x14ac:dyDescent="0.2">
      <c r="A28" s="96" t="s">
        <v>20</v>
      </c>
      <c r="B28" s="97" t="s">
        <v>9</v>
      </c>
      <c r="C28" s="98" t="s">
        <v>19</v>
      </c>
      <c r="D28" s="99">
        <v>2744692</v>
      </c>
      <c r="E28" s="99">
        <f t="shared" si="9"/>
        <v>2744692</v>
      </c>
      <c r="F28" s="100">
        <f>D28+G28+H28+I28+J28</f>
        <v>2744692</v>
      </c>
      <c r="G28" s="51">
        <v>0</v>
      </c>
      <c r="H28" s="52">
        <v>0</v>
      </c>
      <c r="I28" s="52">
        <v>0</v>
      </c>
      <c r="J28" s="53">
        <v>0</v>
      </c>
      <c r="K28" s="77">
        <f t="shared" si="2"/>
        <v>0</v>
      </c>
      <c r="N28" s="6">
        <f t="shared" si="5"/>
        <v>0</v>
      </c>
    </row>
    <row r="29" spans="1:14" ht="38.25" x14ac:dyDescent="0.2">
      <c r="A29" s="101" t="s">
        <v>21</v>
      </c>
      <c r="B29" s="97" t="s">
        <v>9</v>
      </c>
      <c r="C29" s="98" t="s">
        <v>19</v>
      </c>
      <c r="D29" s="102">
        <v>15000</v>
      </c>
      <c r="E29" s="99">
        <f t="shared" si="9"/>
        <v>15000</v>
      </c>
      <c r="F29" s="100">
        <f t="shared" ref="F29:F61" si="10">D29+G29+H29+I29+J29</f>
        <v>15000</v>
      </c>
      <c r="G29" s="51">
        <v>0</v>
      </c>
      <c r="H29" s="52">
        <v>0</v>
      </c>
      <c r="I29" s="52">
        <v>0</v>
      </c>
      <c r="J29" s="53">
        <v>0</v>
      </c>
      <c r="K29" s="77">
        <f t="shared" si="2"/>
        <v>0</v>
      </c>
      <c r="N29" s="6">
        <f t="shared" si="5"/>
        <v>0</v>
      </c>
    </row>
    <row r="30" spans="1:14" ht="25.5" x14ac:dyDescent="0.2">
      <c r="A30" s="101" t="s">
        <v>321</v>
      </c>
      <c r="B30" s="97" t="s">
        <v>9</v>
      </c>
      <c r="C30" s="98" t="s">
        <v>19</v>
      </c>
      <c r="D30" s="103">
        <v>1000</v>
      </c>
      <c r="E30" s="99">
        <f t="shared" si="9"/>
        <v>1000</v>
      </c>
      <c r="F30" s="100">
        <f t="shared" si="10"/>
        <v>90000</v>
      </c>
      <c r="G30" s="51">
        <v>89000</v>
      </c>
      <c r="H30" s="52">
        <v>0</v>
      </c>
      <c r="I30" s="52">
        <v>0</v>
      </c>
      <c r="J30" s="53">
        <v>0</v>
      </c>
      <c r="K30" s="77"/>
      <c r="N30" s="6"/>
    </row>
    <row r="31" spans="1:14" ht="25.5" x14ac:dyDescent="0.2">
      <c r="A31" s="101" t="s">
        <v>367</v>
      </c>
      <c r="B31" s="97" t="s">
        <v>9</v>
      </c>
      <c r="C31" s="98" t="s">
        <v>19</v>
      </c>
      <c r="D31" s="103">
        <v>57000</v>
      </c>
      <c r="E31" s="99">
        <f t="shared" si="9"/>
        <v>57000</v>
      </c>
      <c r="F31" s="100">
        <f t="shared" si="10"/>
        <v>57000</v>
      </c>
      <c r="G31" s="51">
        <v>0</v>
      </c>
      <c r="H31" s="52">
        <v>0</v>
      </c>
      <c r="I31" s="52">
        <v>0</v>
      </c>
      <c r="J31" s="53">
        <v>0</v>
      </c>
      <c r="K31" s="77"/>
      <c r="N31" s="6"/>
    </row>
    <row r="32" spans="1:14" ht="25.5" x14ac:dyDescent="0.2">
      <c r="A32" s="101" t="s">
        <v>328</v>
      </c>
      <c r="B32" s="97" t="s">
        <v>9</v>
      </c>
      <c r="C32" s="98" t="s">
        <v>19</v>
      </c>
      <c r="D32" s="103">
        <v>1000</v>
      </c>
      <c r="E32" s="99">
        <f t="shared" si="9"/>
        <v>1000</v>
      </c>
      <c r="F32" s="100">
        <f t="shared" si="10"/>
        <v>9417100</v>
      </c>
      <c r="G32" s="51">
        <v>9416100</v>
      </c>
      <c r="H32" s="52">
        <v>0</v>
      </c>
      <c r="I32" s="52">
        <v>0</v>
      </c>
      <c r="J32" s="53">
        <v>0</v>
      </c>
      <c r="K32" s="77"/>
      <c r="N32" s="6"/>
    </row>
    <row r="33" spans="1:14" ht="25.5" x14ac:dyDescent="0.2">
      <c r="A33" s="101" t="s">
        <v>368</v>
      </c>
      <c r="B33" s="97" t="s">
        <v>9</v>
      </c>
      <c r="C33" s="98" t="s">
        <v>19</v>
      </c>
      <c r="D33" s="103">
        <v>28500</v>
      </c>
      <c r="E33" s="99">
        <f t="shared" si="9"/>
        <v>28500</v>
      </c>
      <c r="F33" s="100">
        <f t="shared" si="10"/>
        <v>28500</v>
      </c>
      <c r="G33" s="51">
        <v>0</v>
      </c>
      <c r="H33" s="52">
        <v>0</v>
      </c>
      <c r="I33" s="52">
        <v>0</v>
      </c>
      <c r="J33" s="53">
        <v>0</v>
      </c>
      <c r="K33" s="77"/>
      <c r="N33" s="6"/>
    </row>
    <row r="34" spans="1:14" ht="25.5" x14ac:dyDescent="0.2">
      <c r="A34" s="101" t="s">
        <v>23</v>
      </c>
      <c r="B34" s="97" t="s">
        <v>9</v>
      </c>
      <c r="C34" s="98" t="s">
        <v>19</v>
      </c>
      <c r="D34" s="103">
        <v>267100</v>
      </c>
      <c r="E34" s="99">
        <f t="shared" si="9"/>
        <v>267100</v>
      </c>
      <c r="F34" s="100">
        <f t="shared" si="10"/>
        <v>267100</v>
      </c>
      <c r="G34" s="51">
        <v>0</v>
      </c>
      <c r="H34" s="52">
        <v>0</v>
      </c>
      <c r="I34" s="52">
        <v>0</v>
      </c>
      <c r="J34" s="53">
        <v>0</v>
      </c>
      <c r="K34" s="77"/>
      <c r="N34" s="6"/>
    </row>
    <row r="35" spans="1:14" ht="25.5" x14ac:dyDescent="0.2">
      <c r="A35" s="101" t="s">
        <v>22</v>
      </c>
      <c r="B35" s="97" t="s">
        <v>9</v>
      </c>
      <c r="C35" s="98" t="s">
        <v>19</v>
      </c>
      <c r="D35" s="102">
        <v>75000</v>
      </c>
      <c r="E35" s="99">
        <f t="shared" si="9"/>
        <v>75000</v>
      </c>
      <c r="F35" s="100">
        <f t="shared" si="10"/>
        <v>75000</v>
      </c>
      <c r="G35" s="51">
        <v>0</v>
      </c>
      <c r="H35" s="52">
        <v>0</v>
      </c>
      <c r="I35" s="52">
        <v>0</v>
      </c>
      <c r="J35" s="53">
        <v>0</v>
      </c>
      <c r="K35" s="77">
        <f t="shared" si="2"/>
        <v>0</v>
      </c>
      <c r="N35" s="6">
        <f t="shared" si="5"/>
        <v>0</v>
      </c>
    </row>
    <row r="36" spans="1:14" ht="25.5" x14ac:dyDescent="0.2">
      <c r="A36" s="101" t="s">
        <v>24</v>
      </c>
      <c r="B36" s="97" t="s">
        <v>9</v>
      </c>
      <c r="C36" s="98" t="s">
        <v>19</v>
      </c>
      <c r="D36" s="102">
        <v>0</v>
      </c>
      <c r="E36" s="99">
        <f t="shared" si="9"/>
        <v>0</v>
      </c>
      <c r="F36" s="100">
        <f t="shared" si="10"/>
        <v>139000</v>
      </c>
      <c r="G36" s="51">
        <v>139000</v>
      </c>
      <c r="H36" s="52">
        <v>0</v>
      </c>
      <c r="I36" s="52">
        <v>0</v>
      </c>
      <c r="J36" s="53">
        <v>0</v>
      </c>
      <c r="K36" s="77">
        <f t="shared" si="2"/>
        <v>0</v>
      </c>
      <c r="N36" s="6">
        <f t="shared" si="5"/>
        <v>0</v>
      </c>
    </row>
    <row r="37" spans="1:14" ht="44.25" customHeight="1" x14ac:dyDescent="0.2">
      <c r="A37" s="101" t="s">
        <v>329</v>
      </c>
      <c r="B37" s="20" t="s">
        <v>9</v>
      </c>
      <c r="C37" s="98" t="s">
        <v>19</v>
      </c>
      <c r="D37" s="102">
        <v>1000</v>
      </c>
      <c r="E37" s="99">
        <f t="shared" si="9"/>
        <v>1000</v>
      </c>
      <c r="F37" s="100">
        <f t="shared" si="10"/>
        <v>128000</v>
      </c>
      <c r="G37" s="51">
        <v>127000</v>
      </c>
      <c r="H37" s="52">
        <v>0</v>
      </c>
      <c r="I37" s="52">
        <v>0</v>
      </c>
      <c r="J37" s="53">
        <v>0</v>
      </c>
      <c r="K37" s="77"/>
      <c r="N37" s="6"/>
    </row>
    <row r="38" spans="1:14" ht="42" customHeight="1" x14ac:dyDescent="0.2">
      <c r="A38" s="101" t="s">
        <v>330</v>
      </c>
      <c r="B38" s="20" t="s">
        <v>9</v>
      </c>
      <c r="C38" s="98" t="s">
        <v>19</v>
      </c>
      <c r="D38" s="102">
        <v>1000</v>
      </c>
      <c r="E38" s="99">
        <f t="shared" si="9"/>
        <v>1000</v>
      </c>
      <c r="F38" s="100">
        <f t="shared" si="10"/>
        <v>127000</v>
      </c>
      <c r="G38" s="51">
        <v>126000</v>
      </c>
      <c r="H38" s="52">
        <v>0</v>
      </c>
      <c r="I38" s="52">
        <v>0</v>
      </c>
      <c r="J38" s="53">
        <v>0</v>
      </c>
      <c r="K38" s="77"/>
      <c r="N38" s="6"/>
    </row>
    <row r="39" spans="1:14" ht="38.25" x14ac:dyDescent="0.2">
      <c r="A39" s="101" t="s">
        <v>307</v>
      </c>
      <c r="B39" s="20" t="s">
        <v>9</v>
      </c>
      <c r="C39" s="98" t="s">
        <v>19</v>
      </c>
      <c r="D39" s="102">
        <v>3570</v>
      </c>
      <c r="E39" s="99">
        <f t="shared" si="9"/>
        <v>3570</v>
      </c>
      <c r="F39" s="100">
        <f t="shared" si="10"/>
        <v>3570</v>
      </c>
      <c r="G39" s="51">
        <v>0</v>
      </c>
      <c r="H39" s="52">
        <v>0</v>
      </c>
      <c r="I39" s="52">
        <v>0</v>
      </c>
      <c r="J39" s="53">
        <v>0</v>
      </c>
      <c r="K39" s="77"/>
      <c r="N39" s="6"/>
    </row>
    <row r="40" spans="1:14" ht="38.25" x14ac:dyDescent="0.2">
      <c r="A40" s="101" t="s">
        <v>310</v>
      </c>
      <c r="B40" s="20" t="s">
        <v>9</v>
      </c>
      <c r="C40" s="98" t="s">
        <v>19</v>
      </c>
      <c r="D40" s="102">
        <v>25200</v>
      </c>
      <c r="E40" s="99">
        <f t="shared" si="9"/>
        <v>25200</v>
      </c>
      <c r="F40" s="100">
        <f t="shared" si="10"/>
        <v>25200</v>
      </c>
      <c r="G40" s="51">
        <v>0</v>
      </c>
      <c r="H40" s="52">
        <v>0</v>
      </c>
      <c r="I40" s="52">
        <v>0</v>
      </c>
      <c r="J40" s="53">
        <v>0</v>
      </c>
      <c r="K40" s="77"/>
      <c r="N40" s="6"/>
    </row>
    <row r="41" spans="1:14" ht="38.25" x14ac:dyDescent="0.2">
      <c r="A41" s="343" t="s">
        <v>342</v>
      </c>
      <c r="B41" s="60" t="s">
        <v>9</v>
      </c>
      <c r="C41" s="106" t="s">
        <v>19</v>
      </c>
      <c r="D41" s="107">
        <v>19800</v>
      </c>
      <c r="E41" s="108">
        <f t="shared" si="9"/>
        <v>19800</v>
      </c>
      <c r="F41" s="109">
        <f t="shared" si="10"/>
        <v>19800</v>
      </c>
      <c r="G41" s="110">
        <v>0</v>
      </c>
      <c r="H41" s="111">
        <v>0</v>
      </c>
      <c r="I41" s="111">
        <v>0</v>
      </c>
      <c r="J41" s="112">
        <v>0</v>
      </c>
      <c r="K41" s="77"/>
      <c r="N41" s="6"/>
    </row>
    <row r="42" spans="1:14" ht="38.25" x14ac:dyDescent="0.2">
      <c r="A42" s="343" t="s">
        <v>343</v>
      </c>
      <c r="B42" s="60" t="s">
        <v>9</v>
      </c>
      <c r="C42" s="106" t="s">
        <v>19</v>
      </c>
      <c r="D42" s="107">
        <v>16700</v>
      </c>
      <c r="E42" s="108">
        <f t="shared" si="9"/>
        <v>16700</v>
      </c>
      <c r="F42" s="109">
        <f t="shared" si="10"/>
        <v>16700</v>
      </c>
      <c r="G42" s="110">
        <v>0</v>
      </c>
      <c r="H42" s="111">
        <v>0</v>
      </c>
      <c r="I42" s="111">
        <v>0</v>
      </c>
      <c r="J42" s="112">
        <v>0</v>
      </c>
      <c r="K42" s="77"/>
      <c r="N42" s="6"/>
    </row>
    <row r="43" spans="1:14" ht="38.25" x14ac:dyDescent="0.2">
      <c r="A43" s="343" t="s">
        <v>344</v>
      </c>
      <c r="B43" s="60" t="s">
        <v>9</v>
      </c>
      <c r="C43" s="106" t="s">
        <v>19</v>
      </c>
      <c r="D43" s="107">
        <v>16700</v>
      </c>
      <c r="E43" s="108">
        <f t="shared" si="9"/>
        <v>16700</v>
      </c>
      <c r="F43" s="109">
        <f t="shared" si="10"/>
        <v>16700</v>
      </c>
      <c r="G43" s="110">
        <v>0</v>
      </c>
      <c r="H43" s="111">
        <v>0</v>
      </c>
      <c r="I43" s="111">
        <v>0</v>
      </c>
      <c r="J43" s="112">
        <v>0</v>
      </c>
      <c r="K43" s="77"/>
      <c r="N43" s="6"/>
    </row>
    <row r="44" spans="1:14" ht="38.25" x14ac:dyDescent="0.2">
      <c r="A44" s="343" t="s">
        <v>345</v>
      </c>
      <c r="B44" s="60" t="s">
        <v>9</v>
      </c>
      <c r="C44" s="106" t="s">
        <v>19</v>
      </c>
      <c r="D44" s="107">
        <v>33400</v>
      </c>
      <c r="E44" s="108">
        <f t="shared" si="9"/>
        <v>33400</v>
      </c>
      <c r="F44" s="109">
        <f t="shared" si="10"/>
        <v>33400</v>
      </c>
      <c r="G44" s="110">
        <v>0</v>
      </c>
      <c r="H44" s="111">
        <v>0</v>
      </c>
      <c r="I44" s="111">
        <v>0</v>
      </c>
      <c r="J44" s="112">
        <v>0</v>
      </c>
      <c r="K44" s="77"/>
      <c r="N44" s="6"/>
    </row>
    <row r="45" spans="1:14" ht="25.5" x14ac:dyDescent="0.2">
      <c r="A45" s="344" t="s">
        <v>419</v>
      </c>
      <c r="B45" s="60" t="s">
        <v>9</v>
      </c>
      <c r="C45" s="106" t="s">
        <v>19</v>
      </c>
      <c r="D45" s="107">
        <v>450000</v>
      </c>
      <c r="E45" s="108">
        <f t="shared" si="9"/>
        <v>450000</v>
      </c>
      <c r="F45" s="109">
        <f t="shared" si="10"/>
        <v>450000</v>
      </c>
      <c r="G45" s="110">
        <v>0</v>
      </c>
      <c r="H45" s="111">
        <v>0</v>
      </c>
      <c r="I45" s="111">
        <v>0</v>
      </c>
      <c r="J45" s="112">
        <v>0</v>
      </c>
      <c r="K45" s="77"/>
      <c r="N45" s="6"/>
    </row>
    <row r="46" spans="1:14" ht="25.5" x14ac:dyDescent="0.2">
      <c r="A46" s="344" t="s">
        <v>420</v>
      </c>
      <c r="B46" s="60" t="s">
        <v>9</v>
      </c>
      <c r="C46" s="106" t="s">
        <v>19</v>
      </c>
      <c r="D46" s="107">
        <v>300000</v>
      </c>
      <c r="E46" s="108">
        <f t="shared" si="9"/>
        <v>300000</v>
      </c>
      <c r="F46" s="109">
        <f t="shared" si="10"/>
        <v>300000</v>
      </c>
      <c r="G46" s="110">
        <v>0</v>
      </c>
      <c r="H46" s="111">
        <v>0</v>
      </c>
      <c r="I46" s="111">
        <v>0</v>
      </c>
      <c r="J46" s="112">
        <v>0</v>
      </c>
      <c r="K46" s="77"/>
      <c r="N46" s="6"/>
    </row>
    <row r="47" spans="1:14" ht="25.5" x14ac:dyDescent="0.2">
      <c r="A47" s="345" t="s">
        <v>421</v>
      </c>
      <c r="B47" s="60" t="s">
        <v>9</v>
      </c>
      <c r="C47" s="106" t="s">
        <v>19</v>
      </c>
      <c r="D47" s="107">
        <v>216900</v>
      </c>
      <c r="E47" s="108">
        <f t="shared" si="9"/>
        <v>216900</v>
      </c>
      <c r="F47" s="109">
        <f t="shared" si="10"/>
        <v>216900</v>
      </c>
      <c r="G47" s="110">
        <v>0</v>
      </c>
      <c r="H47" s="111">
        <v>0</v>
      </c>
      <c r="I47" s="111">
        <v>0</v>
      </c>
      <c r="J47" s="112">
        <v>0</v>
      </c>
      <c r="K47" s="77"/>
      <c r="N47" s="6"/>
    </row>
    <row r="48" spans="1:14" ht="24.95" customHeight="1" x14ac:dyDescent="0.2">
      <c r="A48" s="346" t="s">
        <v>425</v>
      </c>
      <c r="B48" s="60" t="s">
        <v>9</v>
      </c>
      <c r="C48" s="106" t="s">
        <v>19</v>
      </c>
      <c r="D48" s="107">
        <v>1100</v>
      </c>
      <c r="E48" s="108">
        <v>1100</v>
      </c>
      <c r="F48" s="109">
        <v>1100</v>
      </c>
      <c r="G48" s="110"/>
      <c r="H48" s="111"/>
      <c r="I48" s="111"/>
      <c r="J48" s="112"/>
      <c r="K48" s="77"/>
      <c r="N48" s="6"/>
    </row>
    <row r="49" spans="1:14" ht="25.5" x14ac:dyDescent="0.2">
      <c r="A49" s="101" t="s">
        <v>311</v>
      </c>
      <c r="B49" s="20" t="s">
        <v>9</v>
      </c>
      <c r="C49" s="98" t="s">
        <v>19</v>
      </c>
      <c r="D49" s="50">
        <v>104172</v>
      </c>
      <c r="E49" s="99">
        <f t="shared" si="9"/>
        <v>104172</v>
      </c>
      <c r="F49" s="100">
        <f t="shared" si="10"/>
        <v>104172</v>
      </c>
      <c r="G49" s="51">
        <v>0</v>
      </c>
      <c r="H49" s="52">
        <v>0</v>
      </c>
      <c r="I49" s="52">
        <v>0</v>
      </c>
      <c r="J49" s="53">
        <v>0</v>
      </c>
      <c r="K49" s="77"/>
      <c r="N49" s="6"/>
    </row>
    <row r="50" spans="1:14" ht="25.5" x14ac:dyDescent="0.2">
      <c r="A50" s="101" t="s">
        <v>400</v>
      </c>
      <c r="B50" s="20" t="s">
        <v>9</v>
      </c>
      <c r="C50" s="98" t="s">
        <v>19</v>
      </c>
      <c r="D50" s="102">
        <v>109325</v>
      </c>
      <c r="E50" s="99">
        <f t="shared" si="9"/>
        <v>109325</v>
      </c>
      <c r="F50" s="100">
        <f t="shared" si="10"/>
        <v>109325</v>
      </c>
      <c r="G50" s="51">
        <v>0</v>
      </c>
      <c r="H50" s="52">
        <v>0</v>
      </c>
      <c r="I50" s="52">
        <v>0</v>
      </c>
      <c r="J50" s="53">
        <v>0</v>
      </c>
      <c r="K50" s="77"/>
      <c r="N50" s="6"/>
    </row>
    <row r="51" spans="1:14" ht="25.5" x14ac:dyDescent="0.2">
      <c r="A51" s="101" t="s">
        <v>312</v>
      </c>
      <c r="B51" s="20" t="s">
        <v>9</v>
      </c>
      <c r="C51" s="98" t="s">
        <v>19</v>
      </c>
      <c r="D51" s="102">
        <v>4085</v>
      </c>
      <c r="E51" s="99">
        <f t="shared" si="9"/>
        <v>4085</v>
      </c>
      <c r="F51" s="100">
        <f t="shared" si="10"/>
        <v>4085</v>
      </c>
      <c r="G51" s="51">
        <v>0</v>
      </c>
      <c r="H51" s="52">
        <v>0</v>
      </c>
      <c r="I51" s="52">
        <v>0</v>
      </c>
      <c r="J51" s="53">
        <v>0</v>
      </c>
      <c r="K51" s="77"/>
      <c r="N51" s="6"/>
    </row>
    <row r="52" spans="1:14" ht="25.5" x14ac:dyDescent="0.2">
      <c r="A52" s="105" t="s">
        <v>313</v>
      </c>
      <c r="B52" s="60" t="s">
        <v>9</v>
      </c>
      <c r="C52" s="106" t="s">
        <v>19</v>
      </c>
      <c r="D52" s="107">
        <v>160900</v>
      </c>
      <c r="E52" s="108">
        <f t="shared" si="9"/>
        <v>160900</v>
      </c>
      <c r="F52" s="109">
        <f t="shared" si="10"/>
        <v>160900</v>
      </c>
      <c r="G52" s="110">
        <v>0</v>
      </c>
      <c r="H52" s="111">
        <v>0</v>
      </c>
      <c r="I52" s="111">
        <v>0</v>
      </c>
      <c r="J52" s="112">
        <v>0</v>
      </c>
      <c r="K52" s="77"/>
      <c r="N52" s="6"/>
    </row>
    <row r="53" spans="1:14" ht="25.5" x14ac:dyDescent="0.2">
      <c r="A53" s="113" t="s">
        <v>374</v>
      </c>
      <c r="B53" s="20" t="s">
        <v>9</v>
      </c>
      <c r="C53" s="98" t="s">
        <v>19</v>
      </c>
      <c r="D53" s="102">
        <v>19450</v>
      </c>
      <c r="E53" s="99">
        <f t="shared" si="9"/>
        <v>19450</v>
      </c>
      <c r="F53" s="100">
        <f t="shared" si="10"/>
        <v>19450</v>
      </c>
      <c r="G53" s="51">
        <v>0</v>
      </c>
      <c r="H53" s="52">
        <v>0</v>
      </c>
      <c r="I53" s="52">
        <v>0</v>
      </c>
      <c r="J53" s="53">
        <v>0</v>
      </c>
      <c r="K53" s="77"/>
      <c r="N53" s="6"/>
    </row>
    <row r="54" spans="1:14" x14ac:dyDescent="0.2">
      <c r="A54" s="113" t="s">
        <v>375</v>
      </c>
      <c r="B54" s="20" t="s">
        <v>9</v>
      </c>
      <c r="C54" s="98" t="s">
        <v>19</v>
      </c>
      <c r="D54" s="102">
        <v>14150</v>
      </c>
      <c r="E54" s="99">
        <f t="shared" si="9"/>
        <v>14150</v>
      </c>
      <c r="F54" s="100">
        <f t="shared" si="10"/>
        <v>14150</v>
      </c>
      <c r="G54" s="51">
        <v>0</v>
      </c>
      <c r="H54" s="52">
        <v>0</v>
      </c>
      <c r="I54" s="52">
        <v>0</v>
      </c>
      <c r="J54" s="53">
        <v>0</v>
      </c>
      <c r="K54" s="77"/>
      <c r="N54" s="6"/>
    </row>
    <row r="55" spans="1:14" ht="25.5" x14ac:dyDescent="0.2">
      <c r="A55" s="114" t="s">
        <v>314</v>
      </c>
      <c r="B55" s="20" t="s">
        <v>9</v>
      </c>
      <c r="C55" s="98" t="s">
        <v>19</v>
      </c>
      <c r="D55" s="102">
        <v>42700</v>
      </c>
      <c r="E55" s="99">
        <f t="shared" si="9"/>
        <v>42700</v>
      </c>
      <c r="F55" s="100">
        <f t="shared" si="10"/>
        <v>42700</v>
      </c>
      <c r="G55" s="51">
        <v>0</v>
      </c>
      <c r="H55" s="52">
        <v>0</v>
      </c>
      <c r="I55" s="52">
        <v>0</v>
      </c>
      <c r="J55" s="53">
        <v>0</v>
      </c>
      <c r="K55" s="77"/>
      <c r="N55" s="6"/>
    </row>
    <row r="56" spans="1:14" ht="25.5" x14ac:dyDescent="0.2">
      <c r="A56" s="114" t="s">
        <v>315</v>
      </c>
      <c r="B56" s="20" t="s">
        <v>9</v>
      </c>
      <c r="C56" s="98" t="s">
        <v>19</v>
      </c>
      <c r="D56" s="50">
        <v>11230</v>
      </c>
      <c r="E56" s="99">
        <f t="shared" si="9"/>
        <v>11230</v>
      </c>
      <c r="F56" s="100">
        <f t="shared" si="10"/>
        <v>11230</v>
      </c>
      <c r="G56" s="51">
        <v>0</v>
      </c>
      <c r="H56" s="52">
        <v>0</v>
      </c>
      <c r="I56" s="52">
        <v>0</v>
      </c>
      <c r="J56" s="53">
        <v>0</v>
      </c>
      <c r="K56" s="77">
        <f t="shared" si="2"/>
        <v>0</v>
      </c>
      <c r="N56" s="6"/>
    </row>
    <row r="57" spans="1:14" ht="25.5" x14ac:dyDescent="0.2">
      <c r="A57" s="114" t="s">
        <v>316</v>
      </c>
      <c r="B57" s="20" t="s">
        <v>9</v>
      </c>
      <c r="C57" s="98" t="s">
        <v>19</v>
      </c>
      <c r="D57" s="50">
        <v>8970</v>
      </c>
      <c r="E57" s="99">
        <f t="shared" si="9"/>
        <v>8970</v>
      </c>
      <c r="F57" s="100">
        <f t="shared" si="10"/>
        <v>8970</v>
      </c>
      <c r="G57" s="51">
        <v>0</v>
      </c>
      <c r="H57" s="52">
        <v>0</v>
      </c>
      <c r="I57" s="52">
        <v>0</v>
      </c>
      <c r="J57" s="53">
        <v>0</v>
      </c>
      <c r="K57" s="77">
        <f t="shared" si="2"/>
        <v>0</v>
      </c>
      <c r="N57" s="6"/>
    </row>
    <row r="58" spans="1:14" ht="25.5" x14ac:dyDescent="0.2">
      <c r="A58" s="114" t="s">
        <v>317</v>
      </c>
      <c r="B58" s="20" t="s">
        <v>9</v>
      </c>
      <c r="C58" s="98" t="s">
        <v>19</v>
      </c>
      <c r="D58" s="50">
        <v>2800</v>
      </c>
      <c r="E58" s="99">
        <f t="shared" si="9"/>
        <v>2800</v>
      </c>
      <c r="F58" s="100">
        <f t="shared" si="10"/>
        <v>2800</v>
      </c>
      <c r="G58" s="51">
        <v>0</v>
      </c>
      <c r="H58" s="52">
        <v>0</v>
      </c>
      <c r="I58" s="52">
        <v>0</v>
      </c>
      <c r="J58" s="53">
        <v>0</v>
      </c>
      <c r="K58" s="77"/>
      <c r="N58" s="6"/>
    </row>
    <row r="59" spans="1:14" ht="25.5" x14ac:dyDescent="0.2">
      <c r="A59" s="114" t="s">
        <v>318</v>
      </c>
      <c r="B59" s="20" t="s">
        <v>9</v>
      </c>
      <c r="C59" s="98" t="s">
        <v>19</v>
      </c>
      <c r="D59" s="50">
        <v>250000</v>
      </c>
      <c r="E59" s="99">
        <f t="shared" si="9"/>
        <v>250000</v>
      </c>
      <c r="F59" s="100">
        <f t="shared" si="10"/>
        <v>250000</v>
      </c>
      <c r="G59" s="51">
        <v>0</v>
      </c>
      <c r="H59" s="52">
        <v>0</v>
      </c>
      <c r="I59" s="52">
        <v>0</v>
      </c>
      <c r="J59" s="53">
        <v>0</v>
      </c>
      <c r="K59" s="77"/>
      <c r="N59" s="6"/>
    </row>
    <row r="60" spans="1:14" ht="25.5" x14ac:dyDescent="0.2">
      <c r="A60" s="114" t="s">
        <v>319</v>
      </c>
      <c r="B60" s="20" t="s">
        <v>9</v>
      </c>
      <c r="C60" s="98" t="s">
        <v>19</v>
      </c>
      <c r="D60" s="50">
        <v>254354</v>
      </c>
      <c r="E60" s="99">
        <f t="shared" si="9"/>
        <v>254354</v>
      </c>
      <c r="F60" s="100">
        <f t="shared" si="10"/>
        <v>254354</v>
      </c>
      <c r="G60" s="51">
        <v>0</v>
      </c>
      <c r="H60" s="52">
        <v>0</v>
      </c>
      <c r="I60" s="52">
        <v>0</v>
      </c>
      <c r="J60" s="53">
        <v>0</v>
      </c>
      <c r="K60" s="77"/>
      <c r="N60" s="6"/>
    </row>
    <row r="61" spans="1:14" ht="26.25" thickBot="1" x14ac:dyDescent="0.25">
      <c r="A61" s="114" t="s">
        <v>320</v>
      </c>
      <c r="B61" s="20" t="s">
        <v>9</v>
      </c>
      <c r="C61" s="98" t="s">
        <v>19</v>
      </c>
      <c r="D61" s="102">
        <v>12000</v>
      </c>
      <c r="E61" s="99">
        <f t="shared" si="9"/>
        <v>12000</v>
      </c>
      <c r="F61" s="100">
        <f t="shared" si="10"/>
        <v>12000</v>
      </c>
      <c r="G61" s="51">
        <v>0</v>
      </c>
      <c r="H61" s="52">
        <v>0</v>
      </c>
      <c r="I61" s="52">
        <v>0</v>
      </c>
      <c r="J61" s="53">
        <v>0</v>
      </c>
      <c r="K61" s="77">
        <f t="shared" si="2"/>
        <v>0</v>
      </c>
      <c r="N61" s="6"/>
    </row>
    <row r="62" spans="1:14" ht="16.5" customHeight="1" thickBot="1" x14ac:dyDescent="0.25">
      <c r="A62" s="441" t="s">
        <v>25</v>
      </c>
      <c r="B62" s="442"/>
      <c r="C62" s="459"/>
      <c r="D62" s="115">
        <f>SUM(D26:D61)</f>
        <v>5323348</v>
      </c>
      <c r="E62" s="115">
        <f t="shared" ref="E62:J62" si="11">SUM(E26:E61)</f>
        <v>5323348</v>
      </c>
      <c r="F62" s="116">
        <f t="shared" si="11"/>
        <v>15349448</v>
      </c>
      <c r="G62" s="116">
        <f t="shared" si="11"/>
        <v>10026100</v>
      </c>
      <c r="H62" s="116">
        <f t="shared" si="11"/>
        <v>0</v>
      </c>
      <c r="I62" s="116">
        <f t="shared" si="11"/>
        <v>0</v>
      </c>
      <c r="J62" s="117">
        <f t="shared" si="11"/>
        <v>0</v>
      </c>
      <c r="K62" s="77">
        <f t="shared" si="2"/>
        <v>0</v>
      </c>
      <c r="N62" s="6">
        <f t="shared" si="5"/>
        <v>0</v>
      </c>
    </row>
    <row r="63" spans="1:14" ht="19.5" hidden="1" customHeight="1" x14ac:dyDescent="0.2">
      <c r="A63" s="463" t="s">
        <v>26</v>
      </c>
      <c r="B63" s="464"/>
      <c r="C63" s="464"/>
      <c r="D63" s="464"/>
      <c r="E63" s="464"/>
      <c r="F63" s="464"/>
      <c r="G63" s="118"/>
      <c r="H63" s="119"/>
      <c r="I63" s="119"/>
      <c r="J63" s="120"/>
      <c r="K63" s="77">
        <f t="shared" si="2"/>
        <v>0</v>
      </c>
      <c r="N63" s="6">
        <f t="shared" si="5"/>
        <v>0</v>
      </c>
    </row>
    <row r="64" spans="1:14" ht="15.75" hidden="1" customHeight="1" x14ac:dyDescent="0.2">
      <c r="A64" s="441" t="s">
        <v>25</v>
      </c>
      <c r="B64" s="442"/>
      <c r="C64" s="459"/>
      <c r="D64" s="115">
        <f t="shared" ref="D64:J64" si="12">SUM(D26:D61)</f>
        <v>5323348</v>
      </c>
      <c r="E64" s="115">
        <f t="shared" si="12"/>
        <v>5323348</v>
      </c>
      <c r="F64" s="115">
        <f t="shared" si="12"/>
        <v>15349448</v>
      </c>
      <c r="G64" s="115">
        <f t="shared" si="12"/>
        <v>10026100</v>
      </c>
      <c r="H64" s="115">
        <f t="shared" si="12"/>
        <v>0</v>
      </c>
      <c r="I64" s="115">
        <f t="shared" si="12"/>
        <v>0</v>
      </c>
      <c r="J64" s="117">
        <f t="shared" si="12"/>
        <v>0</v>
      </c>
      <c r="K64" s="77">
        <f t="shared" si="2"/>
        <v>0</v>
      </c>
      <c r="N64" s="6"/>
    </row>
    <row r="65" spans="1:14" ht="30" customHeight="1" x14ac:dyDescent="0.2">
      <c r="A65" s="468" t="s">
        <v>27</v>
      </c>
      <c r="B65" s="469"/>
      <c r="C65" s="469"/>
      <c r="D65" s="469"/>
      <c r="E65" s="469"/>
      <c r="F65" s="469"/>
      <c r="G65" s="469"/>
      <c r="H65" s="469"/>
      <c r="I65" s="469"/>
      <c r="J65" s="470"/>
      <c r="K65" s="77">
        <f t="shared" si="2"/>
        <v>0</v>
      </c>
      <c r="N65" s="6">
        <f t="shared" si="5"/>
        <v>0</v>
      </c>
    </row>
    <row r="66" spans="1:14" ht="21.75" hidden="1" customHeight="1" x14ac:dyDescent="0.2">
      <c r="A66" s="121"/>
      <c r="B66" s="97" t="s">
        <v>9</v>
      </c>
      <c r="C66" s="98" t="s">
        <v>28</v>
      </c>
      <c r="D66" s="122"/>
      <c r="E66" s="122"/>
      <c r="F66" s="123"/>
      <c r="G66" s="124"/>
      <c r="H66" s="125"/>
      <c r="I66" s="125"/>
      <c r="J66" s="126"/>
      <c r="K66" s="77">
        <f t="shared" si="2"/>
        <v>0</v>
      </c>
      <c r="N66" s="6">
        <f t="shared" si="5"/>
        <v>0</v>
      </c>
    </row>
    <row r="67" spans="1:14" ht="21.75" hidden="1" customHeight="1" x14ac:dyDescent="0.2">
      <c r="A67" s="465" t="s">
        <v>29</v>
      </c>
      <c r="B67" s="466"/>
      <c r="C67" s="467"/>
      <c r="D67" s="127">
        <f>SUM(D66:D66)</f>
        <v>0</v>
      </c>
      <c r="E67" s="127">
        <f>SUM(E66:E66)</f>
        <v>0</v>
      </c>
      <c r="F67" s="128">
        <f>SUM(F66:F66)</f>
        <v>0</v>
      </c>
      <c r="G67" s="129"/>
      <c r="H67" s="130"/>
      <c r="I67" s="130"/>
      <c r="J67" s="131"/>
      <c r="K67" s="77">
        <f t="shared" si="2"/>
        <v>0</v>
      </c>
      <c r="N67" s="6">
        <f t="shared" si="5"/>
        <v>0</v>
      </c>
    </row>
    <row r="68" spans="1:14" ht="21.75" hidden="1" customHeight="1" x14ac:dyDescent="0.2">
      <c r="A68" s="429" t="s">
        <v>27</v>
      </c>
      <c r="B68" s="430"/>
      <c r="C68" s="430"/>
      <c r="D68" s="430"/>
      <c r="E68" s="430"/>
      <c r="F68" s="430"/>
      <c r="G68" s="430"/>
      <c r="H68" s="430"/>
      <c r="I68" s="430"/>
      <c r="J68" s="431"/>
      <c r="K68" s="77">
        <f t="shared" si="2"/>
        <v>0</v>
      </c>
      <c r="N68" s="6">
        <f t="shared" si="5"/>
        <v>0</v>
      </c>
    </row>
    <row r="69" spans="1:14" ht="18" customHeight="1" x14ac:dyDescent="0.2">
      <c r="A69" s="132" t="s">
        <v>31</v>
      </c>
      <c r="B69" s="61" t="s">
        <v>9</v>
      </c>
      <c r="C69" s="62" t="s">
        <v>30</v>
      </c>
      <c r="D69" s="103">
        <v>0</v>
      </c>
      <c r="E69" s="133">
        <f t="shared" ref="E69:E81" si="13">D69</f>
        <v>0</v>
      </c>
      <c r="F69" s="134">
        <f t="shared" ref="F69:F81" si="14">D69+G69+H69+I69+J69</f>
        <v>130000</v>
      </c>
      <c r="G69" s="135">
        <v>130000</v>
      </c>
      <c r="H69" s="52">
        <v>0</v>
      </c>
      <c r="I69" s="52">
        <v>0</v>
      </c>
      <c r="J69" s="53">
        <v>0</v>
      </c>
      <c r="K69" s="77">
        <f t="shared" si="2"/>
        <v>0</v>
      </c>
      <c r="N69" s="6">
        <f t="shared" si="5"/>
        <v>0</v>
      </c>
    </row>
    <row r="70" spans="1:14" ht="57" customHeight="1" x14ac:dyDescent="0.2">
      <c r="A70" s="132" t="s">
        <v>32</v>
      </c>
      <c r="B70" s="61" t="s">
        <v>9</v>
      </c>
      <c r="C70" s="62" t="s">
        <v>30</v>
      </c>
      <c r="D70" s="103">
        <v>100000</v>
      </c>
      <c r="E70" s="133">
        <f t="shared" si="13"/>
        <v>100000</v>
      </c>
      <c r="F70" s="134">
        <f t="shared" si="14"/>
        <v>100000</v>
      </c>
      <c r="G70" s="135">
        <v>0</v>
      </c>
      <c r="H70" s="52">
        <v>0</v>
      </c>
      <c r="I70" s="52">
        <v>0</v>
      </c>
      <c r="J70" s="53">
        <v>0</v>
      </c>
      <c r="K70" s="77">
        <f t="shared" si="2"/>
        <v>0</v>
      </c>
      <c r="N70" s="6">
        <f t="shared" si="5"/>
        <v>0</v>
      </c>
    </row>
    <row r="71" spans="1:14" ht="25.5" x14ac:dyDescent="0.2">
      <c r="A71" s="132" t="s">
        <v>33</v>
      </c>
      <c r="B71" s="61" t="s">
        <v>9</v>
      </c>
      <c r="C71" s="62" t="s">
        <v>30</v>
      </c>
      <c r="D71" s="103">
        <v>0</v>
      </c>
      <c r="E71" s="133">
        <f t="shared" si="13"/>
        <v>0</v>
      </c>
      <c r="F71" s="134">
        <f t="shared" si="14"/>
        <v>135000</v>
      </c>
      <c r="G71" s="135">
        <v>135000</v>
      </c>
      <c r="H71" s="52">
        <v>0</v>
      </c>
      <c r="I71" s="52">
        <v>0</v>
      </c>
      <c r="J71" s="53">
        <v>0</v>
      </c>
      <c r="K71" s="77">
        <f t="shared" si="2"/>
        <v>0</v>
      </c>
      <c r="N71" s="6">
        <f t="shared" si="5"/>
        <v>0</v>
      </c>
    </row>
    <row r="72" spans="1:14" x14ac:dyDescent="0.2">
      <c r="A72" s="132" t="s">
        <v>34</v>
      </c>
      <c r="B72" s="61" t="s">
        <v>9</v>
      </c>
      <c r="C72" s="62" t="s">
        <v>30</v>
      </c>
      <c r="D72" s="103">
        <v>0</v>
      </c>
      <c r="E72" s="133">
        <f t="shared" si="13"/>
        <v>0</v>
      </c>
      <c r="F72" s="134">
        <f t="shared" si="14"/>
        <v>176840</v>
      </c>
      <c r="G72" s="135">
        <v>176840</v>
      </c>
      <c r="H72" s="52">
        <v>0</v>
      </c>
      <c r="I72" s="52">
        <v>0</v>
      </c>
      <c r="J72" s="53">
        <v>0</v>
      </c>
      <c r="K72" s="77">
        <f t="shared" si="2"/>
        <v>0</v>
      </c>
      <c r="N72" s="6">
        <f t="shared" si="5"/>
        <v>0</v>
      </c>
    </row>
    <row r="73" spans="1:14" ht="25.5" x14ac:dyDescent="0.2">
      <c r="A73" s="132" t="s">
        <v>35</v>
      </c>
      <c r="B73" s="61" t="s">
        <v>9</v>
      </c>
      <c r="C73" s="62" t="s">
        <v>30</v>
      </c>
      <c r="D73" s="103">
        <v>0</v>
      </c>
      <c r="E73" s="133">
        <f t="shared" si="13"/>
        <v>0</v>
      </c>
      <c r="F73" s="134">
        <f t="shared" si="14"/>
        <v>86000</v>
      </c>
      <c r="G73" s="135">
        <v>86000</v>
      </c>
      <c r="H73" s="52">
        <v>0</v>
      </c>
      <c r="I73" s="52">
        <v>0</v>
      </c>
      <c r="J73" s="53">
        <v>0</v>
      </c>
      <c r="K73" s="77">
        <f t="shared" si="2"/>
        <v>0</v>
      </c>
      <c r="N73" s="6">
        <f t="shared" si="5"/>
        <v>0</v>
      </c>
    </row>
    <row r="74" spans="1:14" ht="38.25" x14ac:dyDescent="0.2">
      <c r="A74" s="132" t="s">
        <v>357</v>
      </c>
      <c r="B74" s="61" t="s">
        <v>9</v>
      </c>
      <c r="C74" s="62" t="s">
        <v>30</v>
      </c>
      <c r="D74" s="103">
        <v>2000</v>
      </c>
      <c r="E74" s="133">
        <f t="shared" ref="E74" si="15">D74</f>
        <v>2000</v>
      </c>
      <c r="F74" s="134">
        <f t="shared" ref="F74" si="16">D74+G74+H74+I74+J74</f>
        <v>2000</v>
      </c>
      <c r="G74" s="135">
        <v>0</v>
      </c>
      <c r="H74" s="52">
        <v>0</v>
      </c>
      <c r="I74" s="52">
        <v>0</v>
      </c>
      <c r="J74" s="53">
        <v>0</v>
      </c>
      <c r="K74" s="77"/>
      <c r="N74" s="6"/>
    </row>
    <row r="75" spans="1:14" ht="30" customHeight="1" x14ac:dyDescent="0.2">
      <c r="A75" s="132" t="s">
        <v>36</v>
      </c>
      <c r="B75" s="61" t="s">
        <v>9</v>
      </c>
      <c r="C75" s="62" t="s">
        <v>30</v>
      </c>
      <c r="D75" s="103">
        <v>0</v>
      </c>
      <c r="E75" s="133">
        <f t="shared" si="13"/>
        <v>0</v>
      </c>
      <c r="F75" s="134">
        <f t="shared" si="14"/>
        <v>135000</v>
      </c>
      <c r="G75" s="135">
        <v>135000</v>
      </c>
      <c r="H75" s="52">
        <v>0</v>
      </c>
      <c r="I75" s="52">
        <v>0</v>
      </c>
      <c r="J75" s="53">
        <v>0</v>
      </c>
      <c r="K75" s="77">
        <f t="shared" si="2"/>
        <v>0</v>
      </c>
      <c r="N75" s="6">
        <f t="shared" si="5"/>
        <v>0</v>
      </c>
    </row>
    <row r="76" spans="1:14" x14ac:dyDescent="0.2">
      <c r="A76" s="132" t="s">
        <v>37</v>
      </c>
      <c r="B76" s="61" t="s">
        <v>9</v>
      </c>
      <c r="C76" s="62" t="s">
        <v>30</v>
      </c>
      <c r="D76" s="103">
        <v>0</v>
      </c>
      <c r="E76" s="133">
        <f t="shared" si="13"/>
        <v>0</v>
      </c>
      <c r="F76" s="134">
        <f t="shared" si="14"/>
        <v>170000</v>
      </c>
      <c r="G76" s="135">
        <v>170000</v>
      </c>
      <c r="H76" s="52">
        <v>0</v>
      </c>
      <c r="I76" s="52">
        <v>0</v>
      </c>
      <c r="J76" s="53">
        <v>0</v>
      </c>
      <c r="K76" s="77">
        <f t="shared" si="2"/>
        <v>0</v>
      </c>
      <c r="N76" s="6">
        <f t="shared" si="5"/>
        <v>0</v>
      </c>
    </row>
    <row r="77" spans="1:14" ht="89.25" x14ac:dyDescent="0.2">
      <c r="A77" s="136" t="s">
        <v>196</v>
      </c>
      <c r="B77" s="20" t="s">
        <v>9</v>
      </c>
      <c r="C77" s="20" t="s">
        <v>30</v>
      </c>
      <c r="D77" s="137">
        <v>160000</v>
      </c>
      <c r="E77" s="137">
        <f t="shared" si="13"/>
        <v>160000</v>
      </c>
      <c r="F77" s="138">
        <f t="shared" si="14"/>
        <v>160000</v>
      </c>
      <c r="G77" s="139">
        <v>0</v>
      </c>
      <c r="H77" s="140">
        <v>0</v>
      </c>
      <c r="I77" s="140">
        <v>0</v>
      </c>
      <c r="J77" s="141">
        <v>0</v>
      </c>
      <c r="K77" s="77"/>
      <c r="N77" s="6"/>
    </row>
    <row r="78" spans="1:14" ht="153" x14ac:dyDescent="0.2">
      <c r="A78" s="136" t="s">
        <v>197</v>
      </c>
      <c r="B78" s="20" t="s">
        <v>9</v>
      </c>
      <c r="C78" s="20" t="s">
        <v>30</v>
      </c>
      <c r="D78" s="137">
        <v>164000</v>
      </c>
      <c r="E78" s="137">
        <f t="shared" si="13"/>
        <v>164000</v>
      </c>
      <c r="F78" s="138">
        <f t="shared" si="14"/>
        <v>164000</v>
      </c>
      <c r="G78" s="139">
        <v>0</v>
      </c>
      <c r="H78" s="140">
        <v>0</v>
      </c>
      <c r="I78" s="140">
        <v>0</v>
      </c>
      <c r="J78" s="141">
        <v>0</v>
      </c>
      <c r="K78" s="77"/>
      <c r="N78" s="6"/>
    </row>
    <row r="79" spans="1:14" ht="102" x14ac:dyDescent="0.2">
      <c r="A79" s="136" t="s">
        <v>198</v>
      </c>
      <c r="B79" s="20" t="s">
        <v>9</v>
      </c>
      <c r="C79" s="20" t="s">
        <v>30</v>
      </c>
      <c r="D79" s="137">
        <v>73000</v>
      </c>
      <c r="E79" s="137">
        <f t="shared" si="13"/>
        <v>73000</v>
      </c>
      <c r="F79" s="138">
        <f t="shared" si="14"/>
        <v>73000</v>
      </c>
      <c r="G79" s="139">
        <v>0</v>
      </c>
      <c r="H79" s="140">
        <v>0</v>
      </c>
      <c r="I79" s="140">
        <v>0</v>
      </c>
      <c r="J79" s="141">
        <v>0</v>
      </c>
      <c r="K79" s="77"/>
      <c r="N79" s="6"/>
    </row>
    <row r="80" spans="1:14" x14ac:dyDescent="0.2">
      <c r="A80" s="136" t="s">
        <v>341</v>
      </c>
      <c r="B80" s="20" t="s">
        <v>9</v>
      </c>
      <c r="C80" s="20" t="s">
        <v>30</v>
      </c>
      <c r="D80" s="137">
        <v>91000</v>
      </c>
      <c r="E80" s="137">
        <f t="shared" si="13"/>
        <v>91000</v>
      </c>
      <c r="F80" s="138">
        <f t="shared" si="14"/>
        <v>91000</v>
      </c>
      <c r="G80" s="139">
        <v>0</v>
      </c>
      <c r="H80" s="140">
        <v>0</v>
      </c>
      <c r="I80" s="140">
        <v>0</v>
      </c>
      <c r="J80" s="141">
        <v>0</v>
      </c>
      <c r="K80" s="77"/>
      <c r="N80" s="6"/>
    </row>
    <row r="81" spans="1:14" ht="26.25" thickBot="1" x14ac:dyDescent="0.25">
      <c r="A81" s="132" t="s">
        <v>38</v>
      </c>
      <c r="B81" s="61" t="s">
        <v>9</v>
      </c>
      <c r="C81" s="62" t="s">
        <v>30</v>
      </c>
      <c r="D81" s="103">
        <v>0</v>
      </c>
      <c r="E81" s="133">
        <f t="shared" si="13"/>
        <v>0</v>
      </c>
      <c r="F81" s="134">
        <f t="shared" si="14"/>
        <v>75000</v>
      </c>
      <c r="G81" s="135">
        <v>75000</v>
      </c>
      <c r="H81" s="52">
        <v>0</v>
      </c>
      <c r="I81" s="52">
        <v>0</v>
      </c>
      <c r="J81" s="53">
        <v>0</v>
      </c>
      <c r="K81" s="77">
        <f t="shared" si="2"/>
        <v>0</v>
      </c>
      <c r="M81" s="2"/>
      <c r="N81" s="6">
        <f t="shared" si="5"/>
        <v>0</v>
      </c>
    </row>
    <row r="82" spans="1:14" ht="13.5" thickBot="1" x14ac:dyDescent="0.25">
      <c r="A82" s="441" t="s">
        <v>39</v>
      </c>
      <c r="B82" s="442"/>
      <c r="C82" s="459"/>
      <c r="D82" s="115">
        <f>SUM(D69:D81)</f>
        <v>590000</v>
      </c>
      <c r="E82" s="115">
        <f t="shared" ref="E82:J82" si="17">SUM(E68:E81)</f>
        <v>590000</v>
      </c>
      <c r="F82" s="116">
        <f t="shared" si="17"/>
        <v>1497840</v>
      </c>
      <c r="G82" s="116">
        <f t="shared" si="17"/>
        <v>907840</v>
      </c>
      <c r="H82" s="116">
        <f t="shared" si="17"/>
        <v>0</v>
      </c>
      <c r="I82" s="116">
        <f t="shared" si="17"/>
        <v>0</v>
      </c>
      <c r="J82" s="117">
        <f t="shared" si="17"/>
        <v>0</v>
      </c>
      <c r="K82" s="77">
        <f t="shared" si="2"/>
        <v>0</v>
      </c>
      <c r="N82" s="6">
        <f t="shared" si="5"/>
        <v>0</v>
      </c>
    </row>
    <row r="83" spans="1:14" ht="20.100000000000001" customHeight="1" thickBot="1" x14ac:dyDescent="0.25">
      <c r="A83" s="429" t="s">
        <v>40</v>
      </c>
      <c r="B83" s="430"/>
      <c r="C83" s="430"/>
      <c r="D83" s="430"/>
      <c r="E83" s="430"/>
      <c r="F83" s="430"/>
      <c r="G83" s="430"/>
      <c r="H83" s="430"/>
      <c r="I83" s="430"/>
      <c r="J83" s="431"/>
      <c r="K83" s="77">
        <f t="shared" ref="K83:K157" si="18">D83-E83</f>
        <v>0</v>
      </c>
      <c r="N83" s="6">
        <f t="shared" si="5"/>
        <v>0</v>
      </c>
    </row>
    <row r="84" spans="1:14" x14ac:dyDescent="0.2">
      <c r="A84" s="142" t="s">
        <v>299</v>
      </c>
      <c r="B84" s="61" t="s">
        <v>9</v>
      </c>
      <c r="C84" s="62" t="s">
        <v>41</v>
      </c>
      <c r="D84" s="143">
        <v>23000</v>
      </c>
      <c r="E84" s="143">
        <f t="shared" ref="E84" si="19">D84</f>
        <v>23000</v>
      </c>
      <c r="F84" s="122">
        <f t="shared" ref="F84" si="20">D84+G84+H84+I84+J84</f>
        <v>23000</v>
      </c>
      <c r="G84" s="51">
        <v>0</v>
      </c>
      <c r="H84" s="52">
        <v>0</v>
      </c>
      <c r="I84" s="52">
        <v>0</v>
      </c>
      <c r="J84" s="53">
        <v>0</v>
      </c>
      <c r="K84" s="77">
        <f t="shared" si="18"/>
        <v>0</v>
      </c>
      <c r="N84" s="6">
        <f t="shared" si="5"/>
        <v>0</v>
      </c>
    </row>
    <row r="85" spans="1:14" x14ac:dyDescent="0.2">
      <c r="A85" s="142" t="s">
        <v>300</v>
      </c>
      <c r="B85" s="61" t="s">
        <v>9</v>
      </c>
      <c r="C85" s="62" t="s">
        <v>41</v>
      </c>
      <c r="D85" s="143">
        <v>37004</v>
      </c>
      <c r="E85" s="143">
        <f t="shared" ref="E85:E87" si="21">D85</f>
        <v>37004</v>
      </c>
      <c r="F85" s="122">
        <f t="shared" ref="F85:F87" si="22">D85+G85+H85+I85+J85</f>
        <v>37004</v>
      </c>
      <c r="G85" s="51">
        <v>0</v>
      </c>
      <c r="H85" s="52">
        <v>0</v>
      </c>
      <c r="I85" s="52">
        <v>0</v>
      </c>
      <c r="J85" s="53">
        <v>0</v>
      </c>
      <c r="K85" s="77"/>
      <c r="N85" s="6"/>
    </row>
    <row r="86" spans="1:14" x14ac:dyDescent="0.2">
      <c r="A86" s="142" t="s">
        <v>301</v>
      </c>
      <c r="B86" s="61" t="s">
        <v>9</v>
      </c>
      <c r="C86" s="62" t="s">
        <v>41</v>
      </c>
      <c r="D86" s="143">
        <v>14000</v>
      </c>
      <c r="E86" s="143">
        <f t="shared" si="21"/>
        <v>14000</v>
      </c>
      <c r="F86" s="122">
        <f t="shared" si="22"/>
        <v>14000</v>
      </c>
      <c r="G86" s="51">
        <v>0</v>
      </c>
      <c r="H86" s="52">
        <v>0</v>
      </c>
      <c r="I86" s="52">
        <v>0</v>
      </c>
      <c r="J86" s="53">
        <v>0</v>
      </c>
      <c r="K86" s="77"/>
      <c r="N86" s="6"/>
    </row>
    <row r="87" spans="1:14" ht="63.75" customHeight="1" x14ac:dyDescent="0.2">
      <c r="A87" s="132" t="s">
        <v>42</v>
      </c>
      <c r="B87" s="61" t="s">
        <v>9</v>
      </c>
      <c r="C87" s="62" t="s">
        <v>41</v>
      </c>
      <c r="D87" s="143">
        <v>0</v>
      </c>
      <c r="E87" s="143">
        <f t="shared" si="21"/>
        <v>0</v>
      </c>
      <c r="F87" s="122">
        <f t="shared" si="22"/>
        <v>70000</v>
      </c>
      <c r="G87" s="51">
        <v>70000</v>
      </c>
      <c r="H87" s="52">
        <v>0</v>
      </c>
      <c r="I87" s="52">
        <v>0</v>
      </c>
      <c r="J87" s="53">
        <v>0</v>
      </c>
      <c r="K87" s="77"/>
      <c r="N87" s="6"/>
    </row>
    <row r="88" spans="1:14" ht="13.5" thickBot="1" x14ac:dyDescent="0.25">
      <c r="A88" s="456" t="s">
        <v>43</v>
      </c>
      <c r="B88" s="457"/>
      <c r="C88" s="458"/>
      <c r="D88" s="144">
        <f t="shared" ref="D88:J88" si="23">SUM(D84:D87)</f>
        <v>74004</v>
      </c>
      <c r="E88" s="144">
        <f t="shared" si="23"/>
        <v>74004</v>
      </c>
      <c r="F88" s="144">
        <f t="shared" si="23"/>
        <v>144004</v>
      </c>
      <c r="G88" s="144">
        <f t="shared" si="23"/>
        <v>70000</v>
      </c>
      <c r="H88" s="145">
        <f t="shared" si="23"/>
        <v>0</v>
      </c>
      <c r="I88" s="145">
        <f t="shared" si="23"/>
        <v>0</v>
      </c>
      <c r="J88" s="146">
        <f t="shared" si="23"/>
        <v>0</v>
      </c>
      <c r="K88" s="77">
        <f t="shared" si="18"/>
        <v>0</v>
      </c>
      <c r="N88" s="6">
        <f t="shared" si="5"/>
        <v>0</v>
      </c>
    </row>
    <row r="89" spans="1:14" ht="20.100000000000001" customHeight="1" thickBot="1" x14ac:dyDescent="0.25">
      <c r="A89" s="429" t="s">
        <v>44</v>
      </c>
      <c r="B89" s="430"/>
      <c r="C89" s="430"/>
      <c r="D89" s="430"/>
      <c r="E89" s="430"/>
      <c r="F89" s="430"/>
      <c r="G89" s="430"/>
      <c r="H89" s="430"/>
      <c r="I89" s="430"/>
      <c r="J89" s="431"/>
      <c r="K89" s="77">
        <f t="shared" si="18"/>
        <v>0</v>
      </c>
      <c r="N89" s="6">
        <f t="shared" si="5"/>
        <v>0</v>
      </c>
    </row>
    <row r="90" spans="1:14" ht="38.25" x14ac:dyDescent="0.2">
      <c r="A90" s="132" t="s">
        <v>302</v>
      </c>
      <c r="B90" s="61" t="s">
        <v>9</v>
      </c>
      <c r="C90" s="62" t="s">
        <v>45</v>
      </c>
      <c r="D90" s="50">
        <v>1421000</v>
      </c>
      <c r="E90" s="143">
        <f t="shared" ref="E90" si="24">D90</f>
        <v>1421000</v>
      </c>
      <c r="F90" s="147">
        <f t="shared" ref="F90" si="25">D90+G90+H90+I90+J90</f>
        <v>1421000</v>
      </c>
      <c r="G90" s="148">
        <v>0</v>
      </c>
      <c r="H90" s="149">
        <v>0</v>
      </c>
      <c r="I90" s="149">
        <v>0</v>
      </c>
      <c r="J90" s="150">
        <v>0</v>
      </c>
      <c r="K90" s="77">
        <f t="shared" si="18"/>
        <v>0</v>
      </c>
      <c r="M90" s="2"/>
      <c r="N90" s="6"/>
    </row>
    <row r="91" spans="1:14" ht="25.5" x14ac:dyDescent="0.2">
      <c r="A91" s="132" t="s">
        <v>46</v>
      </c>
      <c r="B91" s="61" t="s">
        <v>9</v>
      </c>
      <c r="C91" s="62" t="s">
        <v>45</v>
      </c>
      <c r="D91" s="50">
        <v>195000</v>
      </c>
      <c r="E91" s="143">
        <f t="shared" ref="E91:E157" si="26">D91</f>
        <v>195000</v>
      </c>
      <c r="F91" s="147">
        <f t="shared" ref="F91:F157" si="27">D91+G91+H91+I91+J91</f>
        <v>195000</v>
      </c>
      <c r="G91" s="82">
        <v>0</v>
      </c>
      <c r="H91" s="52">
        <v>0</v>
      </c>
      <c r="I91" s="52">
        <v>0</v>
      </c>
      <c r="J91" s="53">
        <v>0</v>
      </c>
      <c r="K91" s="77">
        <f t="shared" si="18"/>
        <v>0</v>
      </c>
      <c r="M91" s="2"/>
      <c r="N91" s="6">
        <f t="shared" si="5"/>
        <v>0</v>
      </c>
    </row>
    <row r="92" spans="1:14" ht="38.25" x14ac:dyDescent="0.2">
      <c r="A92" s="132" t="s">
        <v>411</v>
      </c>
      <c r="B92" s="61" t="s">
        <v>9</v>
      </c>
      <c r="C92" s="62" t="s">
        <v>45</v>
      </c>
      <c r="D92" s="50">
        <v>31823</v>
      </c>
      <c r="E92" s="143">
        <f t="shared" si="26"/>
        <v>31823</v>
      </c>
      <c r="F92" s="147">
        <f t="shared" si="27"/>
        <v>31823</v>
      </c>
      <c r="G92" s="82">
        <v>0</v>
      </c>
      <c r="H92" s="52">
        <v>0</v>
      </c>
      <c r="I92" s="52">
        <v>0</v>
      </c>
      <c r="J92" s="53">
        <v>0</v>
      </c>
      <c r="K92" s="77">
        <f t="shared" si="18"/>
        <v>0</v>
      </c>
      <c r="M92" s="2"/>
      <c r="N92" s="6"/>
    </row>
    <row r="93" spans="1:14" ht="43.5" customHeight="1" x14ac:dyDescent="0.2">
      <c r="A93" s="132" t="s">
        <v>370</v>
      </c>
      <c r="B93" s="61" t="s">
        <v>9</v>
      </c>
      <c r="C93" s="62" t="s">
        <v>45</v>
      </c>
      <c r="D93" s="50">
        <v>23500</v>
      </c>
      <c r="E93" s="143">
        <f t="shared" si="26"/>
        <v>23500</v>
      </c>
      <c r="F93" s="147">
        <f t="shared" si="27"/>
        <v>23500</v>
      </c>
      <c r="G93" s="82">
        <v>0</v>
      </c>
      <c r="H93" s="52">
        <v>0</v>
      </c>
      <c r="I93" s="52">
        <v>0</v>
      </c>
      <c r="J93" s="53">
        <v>0</v>
      </c>
      <c r="K93" s="77"/>
      <c r="M93" s="2"/>
      <c r="N93" s="6"/>
    </row>
    <row r="94" spans="1:14" s="7" customFormat="1" ht="25.5" x14ac:dyDescent="0.2">
      <c r="A94" s="132" t="s">
        <v>47</v>
      </c>
      <c r="B94" s="61" t="s">
        <v>9</v>
      </c>
      <c r="C94" s="62" t="s">
        <v>45</v>
      </c>
      <c r="D94" s="50">
        <v>78000</v>
      </c>
      <c r="E94" s="143">
        <f t="shared" si="26"/>
        <v>78000</v>
      </c>
      <c r="F94" s="147">
        <f t="shared" si="27"/>
        <v>78000</v>
      </c>
      <c r="G94" s="82">
        <v>0</v>
      </c>
      <c r="H94" s="52">
        <v>0</v>
      </c>
      <c r="I94" s="52">
        <v>0</v>
      </c>
      <c r="J94" s="53">
        <v>0</v>
      </c>
      <c r="K94" s="77">
        <f t="shared" si="18"/>
        <v>0</v>
      </c>
      <c r="N94" s="6">
        <f t="shared" si="5"/>
        <v>0</v>
      </c>
    </row>
    <row r="95" spans="1:14" x14ac:dyDescent="0.2">
      <c r="A95" s="132" t="s">
        <v>48</v>
      </c>
      <c r="B95" s="61" t="s">
        <v>9</v>
      </c>
      <c r="C95" s="62" t="s">
        <v>45</v>
      </c>
      <c r="D95" s="50">
        <v>159000</v>
      </c>
      <c r="E95" s="143">
        <f t="shared" si="26"/>
        <v>159000</v>
      </c>
      <c r="F95" s="147">
        <f t="shared" si="27"/>
        <v>159000</v>
      </c>
      <c r="G95" s="82">
        <v>0</v>
      </c>
      <c r="H95" s="52">
        <v>0</v>
      </c>
      <c r="I95" s="52">
        <v>0</v>
      </c>
      <c r="J95" s="53">
        <v>0</v>
      </c>
      <c r="K95" s="77">
        <f t="shared" si="18"/>
        <v>0</v>
      </c>
      <c r="N95" s="6">
        <f t="shared" si="5"/>
        <v>0</v>
      </c>
    </row>
    <row r="96" spans="1:14" x14ac:dyDescent="0.2">
      <c r="A96" s="132" t="s">
        <v>49</v>
      </c>
      <c r="B96" s="61" t="s">
        <v>9</v>
      </c>
      <c r="C96" s="62" t="s">
        <v>45</v>
      </c>
      <c r="D96" s="50">
        <v>159000</v>
      </c>
      <c r="E96" s="143">
        <f t="shared" si="26"/>
        <v>159000</v>
      </c>
      <c r="F96" s="147">
        <f t="shared" si="27"/>
        <v>159000</v>
      </c>
      <c r="G96" s="82">
        <v>0</v>
      </c>
      <c r="H96" s="52">
        <v>0</v>
      </c>
      <c r="I96" s="52">
        <v>0</v>
      </c>
      <c r="J96" s="53">
        <v>0</v>
      </c>
      <c r="K96" s="77">
        <f t="shared" si="18"/>
        <v>0</v>
      </c>
      <c r="N96" s="6">
        <f t="shared" si="5"/>
        <v>0</v>
      </c>
    </row>
    <row r="97" spans="1:14" ht="29.25" customHeight="1" x14ac:dyDescent="0.2">
      <c r="A97" s="132" t="s">
        <v>50</v>
      </c>
      <c r="B97" s="61" t="s">
        <v>9</v>
      </c>
      <c r="C97" s="62" t="s">
        <v>45</v>
      </c>
      <c r="D97" s="50">
        <v>161000</v>
      </c>
      <c r="E97" s="143">
        <f t="shared" si="26"/>
        <v>161000</v>
      </c>
      <c r="F97" s="147">
        <f t="shared" si="27"/>
        <v>161000</v>
      </c>
      <c r="G97" s="82">
        <v>0</v>
      </c>
      <c r="H97" s="52">
        <v>0</v>
      </c>
      <c r="I97" s="52">
        <v>0</v>
      </c>
      <c r="J97" s="53">
        <v>0</v>
      </c>
      <c r="K97" s="77">
        <f t="shared" si="18"/>
        <v>0</v>
      </c>
      <c r="N97" s="6">
        <f t="shared" si="5"/>
        <v>0</v>
      </c>
    </row>
    <row r="98" spans="1:14" ht="29.25" customHeight="1" x14ac:dyDescent="0.2">
      <c r="A98" s="132" t="s">
        <v>347</v>
      </c>
      <c r="B98" s="61" t="s">
        <v>9</v>
      </c>
      <c r="C98" s="62" t="s">
        <v>45</v>
      </c>
      <c r="D98" s="50">
        <v>25000</v>
      </c>
      <c r="E98" s="143">
        <f t="shared" si="26"/>
        <v>25000</v>
      </c>
      <c r="F98" s="147">
        <f t="shared" si="27"/>
        <v>25000</v>
      </c>
      <c r="G98" s="82">
        <v>0</v>
      </c>
      <c r="H98" s="52">
        <v>0</v>
      </c>
      <c r="I98" s="52">
        <v>0</v>
      </c>
      <c r="J98" s="53">
        <v>0</v>
      </c>
      <c r="K98" s="77"/>
      <c r="N98" s="6">
        <f t="shared" si="5"/>
        <v>0</v>
      </c>
    </row>
    <row r="99" spans="1:14" ht="29.25" customHeight="1" x14ac:dyDescent="0.2">
      <c r="A99" s="132" t="s">
        <v>348</v>
      </c>
      <c r="B99" s="61" t="s">
        <v>9</v>
      </c>
      <c r="C99" s="62" t="s">
        <v>45</v>
      </c>
      <c r="D99" s="50">
        <v>15000</v>
      </c>
      <c r="E99" s="143">
        <f t="shared" si="26"/>
        <v>15000</v>
      </c>
      <c r="F99" s="147">
        <f t="shared" si="27"/>
        <v>15000</v>
      </c>
      <c r="G99" s="82">
        <v>0</v>
      </c>
      <c r="H99" s="52">
        <v>0</v>
      </c>
      <c r="I99" s="52">
        <v>0</v>
      </c>
      <c r="J99" s="53">
        <v>0</v>
      </c>
      <c r="K99" s="77"/>
      <c r="N99" s="6"/>
    </row>
    <row r="100" spans="1:14" ht="29.25" customHeight="1" x14ac:dyDescent="0.2">
      <c r="A100" s="132" t="s">
        <v>349</v>
      </c>
      <c r="B100" s="61" t="s">
        <v>9</v>
      </c>
      <c r="C100" s="62" t="s">
        <v>45</v>
      </c>
      <c r="D100" s="50">
        <v>15000</v>
      </c>
      <c r="E100" s="143">
        <f t="shared" si="26"/>
        <v>15000</v>
      </c>
      <c r="F100" s="147">
        <f t="shared" si="27"/>
        <v>15000</v>
      </c>
      <c r="G100" s="82">
        <v>0</v>
      </c>
      <c r="H100" s="52">
        <v>0</v>
      </c>
      <c r="I100" s="52">
        <v>0</v>
      </c>
      <c r="J100" s="53">
        <v>0</v>
      </c>
      <c r="K100" s="77"/>
      <c r="N100" s="6"/>
    </row>
    <row r="101" spans="1:14" ht="29.25" customHeight="1" x14ac:dyDescent="0.2">
      <c r="A101" s="132" t="s">
        <v>350</v>
      </c>
      <c r="B101" s="61" t="s">
        <v>9</v>
      </c>
      <c r="C101" s="62" t="s">
        <v>45</v>
      </c>
      <c r="D101" s="50">
        <v>15000</v>
      </c>
      <c r="E101" s="143">
        <f t="shared" si="26"/>
        <v>15000</v>
      </c>
      <c r="F101" s="147">
        <f t="shared" si="27"/>
        <v>15000</v>
      </c>
      <c r="G101" s="82">
        <v>0</v>
      </c>
      <c r="H101" s="52">
        <v>0</v>
      </c>
      <c r="I101" s="52">
        <v>0</v>
      </c>
      <c r="J101" s="53">
        <v>0</v>
      </c>
      <c r="K101" s="77"/>
      <c r="N101" s="6"/>
    </row>
    <row r="102" spans="1:14" ht="29.25" customHeight="1" x14ac:dyDescent="0.2">
      <c r="A102" s="132" t="s">
        <v>351</v>
      </c>
      <c r="B102" s="61" t="s">
        <v>9</v>
      </c>
      <c r="C102" s="62" t="s">
        <v>45</v>
      </c>
      <c r="D102" s="50">
        <v>15000</v>
      </c>
      <c r="E102" s="143">
        <f t="shared" si="26"/>
        <v>15000</v>
      </c>
      <c r="F102" s="147">
        <f t="shared" si="27"/>
        <v>15000</v>
      </c>
      <c r="G102" s="82">
        <v>0</v>
      </c>
      <c r="H102" s="52">
        <v>0</v>
      </c>
      <c r="I102" s="52">
        <v>0</v>
      </c>
      <c r="J102" s="53">
        <v>0</v>
      </c>
      <c r="K102" s="77"/>
      <c r="N102" s="6"/>
    </row>
    <row r="103" spans="1:14" ht="25.5" x14ac:dyDescent="0.2">
      <c r="A103" s="132" t="s">
        <v>352</v>
      </c>
      <c r="B103" s="61" t="s">
        <v>9</v>
      </c>
      <c r="C103" s="62" t="s">
        <v>45</v>
      </c>
      <c r="D103" s="50">
        <v>15000</v>
      </c>
      <c r="E103" s="143">
        <f t="shared" si="26"/>
        <v>15000</v>
      </c>
      <c r="F103" s="147">
        <f t="shared" si="27"/>
        <v>15000</v>
      </c>
      <c r="G103" s="82">
        <v>0</v>
      </c>
      <c r="H103" s="52">
        <v>0</v>
      </c>
      <c r="I103" s="52">
        <v>0</v>
      </c>
      <c r="J103" s="53">
        <v>0</v>
      </c>
      <c r="K103" s="77"/>
      <c r="N103" s="6"/>
    </row>
    <row r="104" spans="1:14" s="7" customFormat="1" ht="38.25" x14ac:dyDescent="0.2">
      <c r="A104" s="171" t="s">
        <v>353</v>
      </c>
      <c r="B104" s="347" t="s">
        <v>9</v>
      </c>
      <c r="C104" s="348" t="s">
        <v>45</v>
      </c>
      <c r="D104" s="169">
        <v>31000</v>
      </c>
      <c r="E104" s="169">
        <f t="shared" si="26"/>
        <v>31000</v>
      </c>
      <c r="F104" s="349">
        <f t="shared" si="27"/>
        <v>31000</v>
      </c>
      <c r="G104" s="350">
        <v>0</v>
      </c>
      <c r="H104" s="111">
        <v>0</v>
      </c>
      <c r="I104" s="111">
        <v>0</v>
      </c>
      <c r="J104" s="112">
        <v>0</v>
      </c>
      <c r="K104" s="77">
        <f t="shared" si="18"/>
        <v>0</v>
      </c>
      <c r="N104" s="6">
        <f t="shared" si="5"/>
        <v>0</v>
      </c>
    </row>
    <row r="105" spans="1:14" s="7" customFormat="1" ht="38.25" x14ac:dyDescent="0.2">
      <c r="A105" s="171" t="s">
        <v>386</v>
      </c>
      <c r="B105" s="347" t="s">
        <v>9</v>
      </c>
      <c r="C105" s="348" t="s">
        <v>45</v>
      </c>
      <c r="D105" s="169">
        <v>30000</v>
      </c>
      <c r="E105" s="169">
        <f t="shared" si="26"/>
        <v>30000</v>
      </c>
      <c r="F105" s="349">
        <f t="shared" si="27"/>
        <v>30000</v>
      </c>
      <c r="G105" s="350">
        <v>0</v>
      </c>
      <c r="H105" s="111">
        <v>0</v>
      </c>
      <c r="I105" s="111">
        <v>0</v>
      </c>
      <c r="J105" s="112">
        <v>0</v>
      </c>
      <c r="K105" s="77"/>
      <c r="N105" s="6"/>
    </row>
    <row r="106" spans="1:14" s="7" customFormat="1" ht="25.5" x14ac:dyDescent="0.2">
      <c r="A106" s="132" t="s">
        <v>359</v>
      </c>
      <c r="B106" s="61" t="s">
        <v>9</v>
      </c>
      <c r="C106" s="62" t="s">
        <v>45</v>
      </c>
      <c r="D106" s="50">
        <v>160000</v>
      </c>
      <c r="E106" s="50">
        <f t="shared" si="26"/>
        <v>160000</v>
      </c>
      <c r="F106" s="147">
        <f t="shared" si="27"/>
        <v>160000</v>
      </c>
      <c r="G106" s="82">
        <v>0</v>
      </c>
      <c r="H106" s="52">
        <v>0</v>
      </c>
      <c r="I106" s="52">
        <v>0</v>
      </c>
      <c r="J106" s="53">
        <v>0</v>
      </c>
      <c r="K106" s="77"/>
      <c r="N106" s="6"/>
    </row>
    <row r="107" spans="1:14" s="7" customFormat="1" ht="25.5" x14ac:dyDescent="0.2">
      <c r="A107" s="132" t="s">
        <v>402</v>
      </c>
      <c r="B107" s="61" t="s">
        <v>9</v>
      </c>
      <c r="C107" s="62" t="s">
        <v>45</v>
      </c>
      <c r="D107" s="52">
        <v>28900</v>
      </c>
      <c r="E107" s="50">
        <f t="shared" si="26"/>
        <v>28900</v>
      </c>
      <c r="F107" s="147">
        <f t="shared" si="27"/>
        <v>28900</v>
      </c>
      <c r="G107" s="82">
        <v>0</v>
      </c>
      <c r="H107" s="52">
        <v>0</v>
      </c>
      <c r="I107" s="52">
        <v>0</v>
      </c>
      <c r="J107" s="53">
        <v>0</v>
      </c>
      <c r="K107" s="77">
        <f t="shared" si="18"/>
        <v>0</v>
      </c>
      <c r="N107" s="6">
        <f t="shared" si="5"/>
        <v>0</v>
      </c>
    </row>
    <row r="108" spans="1:14" s="7" customFormat="1" ht="25.5" x14ac:dyDescent="0.2">
      <c r="A108" s="132" t="s">
        <v>403</v>
      </c>
      <c r="B108" s="61" t="s">
        <v>9</v>
      </c>
      <c r="C108" s="62" t="s">
        <v>45</v>
      </c>
      <c r="D108" s="52">
        <v>29400</v>
      </c>
      <c r="E108" s="50">
        <f t="shared" si="26"/>
        <v>29400</v>
      </c>
      <c r="F108" s="147">
        <f t="shared" si="27"/>
        <v>29400</v>
      </c>
      <c r="G108" s="82">
        <v>0</v>
      </c>
      <c r="H108" s="52">
        <v>0</v>
      </c>
      <c r="I108" s="52">
        <v>0</v>
      </c>
      <c r="J108" s="53">
        <v>0</v>
      </c>
      <c r="K108" s="77">
        <f t="shared" si="18"/>
        <v>0</v>
      </c>
      <c r="N108" s="6">
        <f t="shared" si="5"/>
        <v>0</v>
      </c>
    </row>
    <row r="109" spans="1:14" s="7" customFormat="1" ht="25.5" x14ac:dyDescent="0.2">
      <c r="A109" s="132" t="s">
        <v>404</v>
      </c>
      <c r="B109" s="61" t="s">
        <v>9</v>
      </c>
      <c r="C109" s="62" t="s">
        <v>45</v>
      </c>
      <c r="D109" s="52">
        <v>28900</v>
      </c>
      <c r="E109" s="50">
        <f t="shared" si="26"/>
        <v>28900</v>
      </c>
      <c r="F109" s="147">
        <f t="shared" si="27"/>
        <v>28900</v>
      </c>
      <c r="G109" s="82">
        <v>0</v>
      </c>
      <c r="H109" s="52">
        <v>0</v>
      </c>
      <c r="I109" s="52">
        <v>0</v>
      </c>
      <c r="J109" s="53">
        <v>0</v>
      </c>
      <c r="K109" s="77">
        <f t="shared" si="18"/>
        <v>0</v>
      </c>
      <c r="N109" s="6">
        <f t="shared" si="5"/>
        <v>0</v>
      </c>
    </row>
    <row r="110" spans="1:14" s="7" customFormat="1" ht="25.5" x14ac:dyDescent="0.2">
      <c r="A110" s="132" t="s">
        <v>405</v>
      </c>
      <c r="B110" s="61" t="s">
        <v>9</v>
      </c>
      <c r="C110" s="62" t="s">
        <v>45</v>
      </c>
      <c r="D110" s="52">
        <v>63560</v>
      </c>
      <c r="E110" s="50">
        <f t="shared" si="26"/>
        <v>63560</v>
      </c>
      <c r="F110" s="147">
        <f t="shared" si="27"/>
        <v>63560</v>
      </c>
      <c r="G110" s="82">
        <v>0</v>
      </c>
      <c r="H110" s="52">
        <v>0</v>
      </c>
      <c r="I110" s="52">
        <v>0</v>
      </c>
      <c r="J110" s="53">
        <v>0</v>
      </c>
      <c r="K110" s="77">
        <f t="shared" si="18"/>
        <v>0</v>
      </c>
      <c r="N110" s="6">
        <f t="shared" ref="N110:N190" si="28">E110+G110-F110+H110+I110+J110</f>
        <v>0</v>
      </c>
    </row>
    <row r="111" spans="1:14" s="7" customFormat="1" ht="25.5" x14ac:dyDescent="0.2">
      <c r="A111" s="132" t="s">
        <v>406</v>
      </c>
      <c r="B111" s="61" t="s">
        <v>9</v>
      </c>
      <c r="C111" s="62" t="s">
        <v>45</v>
      </c>
      <c r="D111" s="52">
        <v>29900</v>
      </c>
      <c r="E111" s="50">
        <f t="shared" si="26"/>
        <v>29900</v>
      </c>
      <c r="F111" s="147">
        <f t="shared" si="27"/>
        <v>29900</v>
      </c>
      <c r="G111" s="82">
        <v>0</v>
      </c>
      <c r="H111" s="52">
        <v>0</v>
      </c>
      <c r="I111" s="52">
        <v>0</v>
      </c>
      <c r="J111" s="53">
        <v>0</v>
      </c>
      <c r="K111" s="77">
        <f t="shared" si="18"/>
        <v>0</v>
      </c>
      <c r="N111" s="6">
        <f t="shared" si="28"/>
        <v>0</v>
      </c>
    </row>
    <row r="112" spans="1:14" s="7" customFormat="1" ht="25.5" x14ac:dyDescent="0.2">
      <c r="A112" s="132" t="s">
        <v>407</v>
      </c>
      <c r="B112" s="61" t="s">
        <v>9</v>
      </c>
      <c r="C112" s="62" t="s">
        <v>45</v>
      </c>
      <c r="D112" s="52">
        <v>33280</v>
      </c>
      <c r="E112" s="50">
        <f t="shared" si="26"/>
        <v>33280</v>
      </c>
      <c r="F112" s="147">
        <f t="shared" si="27"/>
        <v>33280</v>
      </c>
      <c r="G112" s="82">
        <v>0</v>
      </c>
      <c r="H112" s="52">
        <v>0</v>
      </c>
      <c r="I112" s="52">
        <v>0</v>
      </c>
      <c r="J112" s="53">
        <v>0</v>
      </c>
      <c r="K112" s="77">
        <f t="shared" si="18"/>
        <v>0</v>
      </c>
      <c r="N112" s="6">
        <f t="shared" si="28"/>
        <v>0</v>
      </c>
    </row>
    <row r="113" spans="1:14" s="7" customFormat="1" ht="25.5" x14ac:dyDescent="0.2">
      <c r="A113" s="132" t="s">
        <v>408</v>
      </c>
      <c r="B113" s="61" t="s">
        <v>9</v>
      </c>
      <c r="C113" s="62" t="s">
        <v>45</v>
      </c>
      <c r="D113" s="52">
        <v>24520</v>
      </c>
      <c r="E113" s="50">
        <f t="shared" si="26"/>
        <v>24520</v>
      </c>
      <c r="F113" s="147">
        <f t="shared" si="27"/>
        <v>24520</v>
      </c>
      <c r="G113" s="82">
        <v>0</v>
      </c>
      <c r="H113" s="52">
        <v>0</v>
      </c>
      <c r="I113" s="52">
        <v>0</v>
      </c>
      <c r="J113" s="53">
        <v>0</v>
      </c>
      <c r="K113" s="77">
        <f t="shared" si="18"/>
        <v>0</v>
      </c>
      <c r="N113" s="6">
        <f t="shared" si="28"/>
        <v>0</v>
      </c>
    </row>
    <row r="114" spans="1:14" s="7" customFormat="1" x14ac:dyDescent="0.2">
      <c r="A114" s="132" t="s">
        <v>409</v>
      </c>
      <c r="B114" s="61" t="s">
        <v>9</v>
      </c>
      <c r="C114" s="62" t="s">
        <v>45</v>
      </c>
      <c r="D114" s="52">
        <v>157000</v>
      </c>
      <c r="E114" s="50">
        <f t="shared" si="26"/>
        <v>157000</v>
      </c>
      <c r="F114" s="147">
        <f t="shared" si="27"/>
        <v>157000</v>
      </c>
      <c r="G114" s="82">
        <v>0</v>
      </c>
      <c r="H114" s="52">
        <v>0</v>
      </c>
      <c r="I114" s="52">
        <v>0</v>
      </c>
      <c r="J114" s="53">
        <v>0</v>
      </c>
      <c r="K114" s="77">
        <f t="shared" si="18"/>
        <v>0</v>
      </c>
      <c r="N114" s="6"/>
    </row>
    <row r="115" spans="1:14" s="7" customFormat="1" ht="25.5" x14ac:dyDescent="0.2">
      <c r="A115" s="132" t="s">
        <v>410</v>
      </c>
      <c r="B115" s="61" t="s">
        <v>9</v>
      </c>
      <c r="C115" s="62" t="s">
        <v>45</v>
      </c>
      <c r="D115" s="52">
        <v>157000</v>
      </c>
      <c r="E115" s="50">
        <f t="shared" si="26"/>
        <v>157000</v>
      </c>
      <c r="F115" s="147">
        <f t="shared" si="27"/>
        <v>157000</v>
      </c>
      <c r="G115" s="82">
        <v>0</v>
      </c>
      <c r="H115" s="52">
        <v>0</v>
      </c>
      <c r="I115" s="52">
        <v>0</v>
      </c>
      <c r="J115" s="53">
        <v>0</v>
      </c>
      <c r="K115" s="77">
        <f t="shared" si="18"/>
        <v>0</v>
      </c>
      <c r="N115" s="6"/>
    </row>
    <row r="116" spans="1:14" s="7" customFormat="1" ht="25.5" x14ac:dyDescent="0.2">
      <c r="A116" s="132" t="s">
        <v>381</v>
      </c>
      <c r="B116" s="61" t="s">
        <v>9</v>
      </c>
      <c r="C116" s="62" t="s">
        <v>45</v>
      </c>
      <c r="D116" s="50">
        <v>161000</v>
      </c>
      <c r="E116" s="50">
        <f t="shared" si="26"/>
        <v>161000</v>
      </c>
      <c r="F116" s="147">
        <f t="shared" si="27"/>
        <v>161000</v>
      </c>
      <c r="G116" s="82">
        <v>0</v>
      </c>
      <c r="H116" s="52">
        <v>0</v>
      </c>
      <c r="I116" s="52">
        <v>0</v>
      </c>
      <c r="J116" s="53">
        <v>0</v>
      </c>
      <c r="K116" s="77">
        <f t="shared" si="18"/>
        <v>0</v>
      </c>
      <c r="N116" s="6">
        <f t="shared" si="28"/>
        <v>0</v>
      </c>
    </row>
    <row r="117" spans="1:14" s="7" customFormat="1" ht="31.5" customHeight="1" x14ac:dyDescent="0.2">
      <c r="A117" s="132" t="s">
        <v>51</v>
      </c>
      <c r="B117" s="61" t="s">
        <v>9</v>
      </c>
      <c r="C117" s="62" t="s">
        <v>45</v>
      </c>
      <c r="D117" s="50">
        <v>161000</v>
      </c>
      <c r="E117" s="143">
        <f t="shared" si="26"/>
        <v>161000</v>
      </c>
      <c r="F117" s="147">
        <f t="shared" si="27"/>
        <v>161000</v>
      </c>
      <c r="G117" s="82">
        <v>0</v>
      </c>
      <c r="H117" s="52">
        <v>0</v>
      </c>
      <c r="I117" s="52">
        <v>0</v>
      </c>
      <c r="J117" s="53">
        <v>0</v>
      </c>
      <c r="K117" s="77">
        <f t="shared" si="18"/>
        <v>0</v>
      </c>
      <c r="N117" s="6">
        <f t="shared" si="28"/>
        <v>0</v>
      </c>
    </row>
    <row r="118" spans="1:14" s="7" customFormat="1" ht="29.25" customHeight="1" x14ac:dyDescent="0.2">
      <c r="A118" s="132" t="s">
        <v>382</v>
      </c>
      <c r="B118" s="61" t="s">
        <v>9</v>
      </c>
      <c r="C118" s="62" t="s">
        <v>45</v>
      </c>
      <c r="D118" s="50">
        <v>161000</v>
      </c>
      <c r="E118" s="143">
        <f t="shared" si="26"/>
        <v>161000</v>
      </c>
      <c r="F118" s="147">
        <f t="shared" si="27"/>
        <v>161000</v>
      </c>
      <c r="G118" s="82">
        <v>0</v>
      </c>
      <c r="H118" s="52">
        <v>0</v>
      </c>
      <c r="I118" s="52">
        <v>0</v>
      </c>
      <c r="J118" s="53">
        <v>0</v>
      </c>
      <c r="K118" s="77">
        <f t="shared" si="18"/>
        <v>0</v>
      </c>
      <c r="N118" s="6">
        <f t="shared" si="28"/>
        <v>0</v>
      </c>
    </row>
    <row r="119" spans="1:14" s="7" customFormat="1" ht="25.5" x14ac:dyDescent="0.2">
      <c r="A119" s="132" t="s">
        <v>52</v>
      </c>
      <c r="B119" s="61" t="s">
        <v>9</v>
      </c>
      <c r="C119" s="62" t="s">
        <v>45</v>
      </c>
      <c r="D119" s="50">
        <v>161000</v>
      </c>
      <c r="E119" s="143">
        <f t="shared" si="26"/>
        <v>161000</v>
      </c>
      <c r="F119" s="147">
        <f t="shared" si="27"/>
        <v>161000</v>
      </c>
      <c r="G119" s="82">
        <v>0</v>
      </c>
      <c r="H119" s="52">
        <v>0</v>
      </c>
      <c r="I119" s="52">
        <v>0</v>
      </c>
      <c r="J119" s="53">
        <v>0</v>
      </c>
      <c r="K119" s="77">
        <f t="shared" si="18"/>
        <v>0</v>
      </c>
      <c r="N119" s="6">
        <f t="shared" si="28"/>
        <v>0</v>
      </c>
    </row>
    <row r="120" spans="1:14" s="7" customFormat="1" ht="25.5" x14ac:dyDescent="0.2">
      <c r="A120" s="132" t="s">
        <v>53</v>
      </c>
      <c r="B120" s="61" t="s">
        <v>9</v>
      </c>
      <c r="C120" s="62" t="s">
        <v>45</v>
      </c>
      <c r="D120" s="50">
        <v>161000</v>
      </c>
      <c r="E120" s="143">
        <f t="shared" si="26"/>
        <v>161000</v>
      </c>
      <c r="F120" s="147">
        <f t="shared" si="27"/>
        <v>161000</v>
      </c>
      <c r="G120" s="82">
        <v>0</v>
      </c>
      <c r="H120" s="52">
        <v>0</v>
      </c>
      <c r="I120" s="52">
        <v>0</v>
      </c>
      <c r="J120" s="53">
        <v>0</v>
      </c>
      <c r="K120" s="77">
        <f t="shared" si="18"/>
        <v>0</v>
      </c>
      <c r="N120" s="6">
        <f t="shared" si="28"/>
        <v>0</v>
      </c>
    </row>
    <row r="121" spans="1:14" s="7" customFormat="1" ht="25.5" x14ac:dyDescent="0.2">
      <c r="A121" s="132" t="s">
        <v>383</v>
      </c>
      <c r="B121" s="61" t="s">
        <v>9</v>
      </c>
      <c r="C121" s="62" t="s">
        <v>45</v>
      </c>
      <c r="D121" s="50">
        <v>161000</v>
      </c>
      <c r="E121" s="143">
        <f t="shared" si="26"/>
        <v>161000</v>
      </c>
      <c r="F121" s="147">
        <f t="shared" si="27"/>
        <v>161000</v>
      </c>
      <c r="G121" s="82">
        <v>0</v>
      </c>
      <c r="H121" s="52">
        <v>0</v>
      </c>
      <c r="I121" s="52">
        <v>0</v>
      </c>
      <c r="J121" s="53">
        <v>0</v>
      </c>
      <c r="K121" s="77">
        <f t="shared" si="18"/>
        <v>0</v>
      </c>
      <c r="N121" s="6">
        <f t="shared" si="28"/>
        <v>0</v>
      </c>
    </row>
    <row r="122" spans="1:14" s="7" customFormat="1" ht="30.75" customHeight="1" x14ac:dyDescent="0.2">
      <c r="A122" s="132" t="s">
        <v>384</v>
      </c>
      <c r="B122" s="61" t="s">
        <v>9</v>
      </c>
      <c r="C122" s="62" t="s">
        <v>45</v>
      </c>
      <c r="D122" s="50">
        <v>161000</v>
      </c>
      <c r="E122" s="143">
        <f t="shared" si="26"/>
        <v>161000</v>
      </c>
      <c r="F122" s="147">
        <f t="shared" si="27"/>
        <v>161000</v>
      </c>
      <c r="G122" s="82">
        <v>0</v>
      </c>
      <c r="H122" s="52">
        <v>0</v>
      </c>
      <c r="I122" s="52">
        <v>0</v>
      </c>
      <c r="J122" s="53">
        <v>0</v>
      </c>
      <c r="K122" s="77">
        <f t="shared" si="18"/>
        <v>0</v>
      </c>
      <c r="N122" s="6">
        <f t="shared" si="28"/>
        <v>0</v>
      </c>
    </row>
    <row r="123" spans="1:14" s="7" customFormat="1" ht="28.5" customHeight="1" x14ac:dyDescent="0.2">
      <c r="A123" s="132" t="s">
        <v>54</v>
      </c>
      <c r="B123" s="61" t="s">
        <v>9</v>
      </c>
      <c r="C123" s="62" t="s">
        <v>45</v>
      </c>
      <c r="D123" s="50">
        <v>161000</v>
      </c>
      <c r="E123" s="143">
        <f t="shared" si="26"/>
        <v>161000</v>
      </c>
      <c r="F123" s="147">
        <f t="shared" si="27"/>
        <v>161000</v>
      </c>
      <c r="G123" s="82">
        <v>0</v>
      </c>
      <c r="H123" s="52">
        <v>0</v>
      </c>
      <c r="I123" s="52">
        <v>0</v>
      </c>
      <c r="J123" s="53">
        <v>0</v>
      </c>
      <c r="K123" s="77">
        <f t="shared" si="18"/>
        <v>0</v>
      </c>
      <c r="N123" s="6">
        <f t="shared" si="28"/>
        <v>0</v>
      </c>
    </row>
    <row r="124" spans="1:14" s="7" customFormat="1" ht="30" customHeight="1" x14ac:dyDescent="0.2">
      <c r="A124" s="132" t="s">
        <v>55</v>
      </c>
      <c r="B124" s="61" t="s">
        <v>9</v>
      </c>
      <c r="C124" s="62" t="s">
        <v>45</v>
      </c>
      <c r="D124" s="50">
        <v>161000</v>
      </c>
      <c r="E124" s="143">
        <f t="shared" si="26"/>
        <v>161000</v>
      </c>
      <c r="F124" s="147">
        <f t="shared" si="27"/>
        <v>161000</v>
      </c>
      <c r="G124" s="82">
        <v>0</v>
      </c>
      <c r="H124" s="52">
        <v>0</v>
      </c>
      <c r="I124" s="52">
        <v>0</v>
      </c>
      <c r="J124" s="53">
        <v>0</v>
      </c>
      <c r="K124" s="77">
        <f t="shared" si="18"/>
        <v>0</v>
      </c>
      <c r="N124" s="6">
        <f t="shared" si="28"/>
        <v>0</v>
      </c>
    </row>
    <row r="125" spans="1:14" s="7" customFormat="1" ht="30" customHeight="1" x14ac:dyDescent="0.2">
      <c r="A125" s="132" t="s">
        <v>56</v>
      </c>
      <c r="B125" s="61" t="s">
        <v>9</v>
      </c>
      <c r="C125" s="62" t="s">
        <v>45</v>
      </c>
      <c r="D125" s="50">
        <v>161000</v>
      </c>
      <c r="E125" s="143">
        <f t="shared" si="26"/>
        <v>161000</v>
      </c>
      <c r="F125" s="147">
        <f t="shared" si="27"/>
        <v>161000</v>
      </c>
      <c r="G125" s="82">
        <v>0</v>
      </c>
      <c r="H125" s="52">
        <v>0</v>
      </c>
      <c r="I125" s="52">
        <v>0</v>
      </c>
      <c r="J125" s="53">
        <v>0</v>
      </c>
      <c r="K125" s="77">
        <f t="shared" si="18"/>
        <v>0</v>
      </c>
      <c r="N125" s="6">
        <f t="shared" si="28"/>
        <v>0</v>
      </c>
    </row>
    <row r="126" spans="1:14" s="7" customFormat="1" ht="30" customHeight="1" x14ac:dyDescent="0.2">
      <c r="A126" s="132" t="s">
        <v>385</v>
      </c>
      <c r="B126" s="61" t="s">
        <v>9</v>
      </c>
      <c r="C126" s="62" t="s">
        <v>45</v>
      </c>
      <c r="D126" s="50">
        <v>161000</v>
      </c>
      <c r="E126" s="143">
        <f t="shared" si="26"/>
        <v>161000</v>
      </c>
      <c r="F126" s="147">
        <f t="shared" si="27"/>
        <v>161000</v>
      </c>
      <c r="G126" s="82">
        <v>0</v>
      </c>
      <c r="H126" s="52">
        <v>0</v>
      </c>
      <c r="I126" s="52">
        <v>0</v>
      </c>
      <c r="J126" s="53">
        <v>0</v>
      </c>
      <c r="K126" s="77">
        <f t="shared" si="18"/>
        <v>0</v>
      </c>
      <c r="N126" s="6">
        <f t="shared" si="28"/>
        <v>0</v>
      </c>
    </row>
    <row r="127" spans="1:14" s="7" customFormat="1" ht="25.5" customHeight="1" x14ac:dyDescent="0.2">
      <c r="A127" s="132" t="s">
        <v>380</v>
      </c>
      <c r="B127" s="61" t="s">
        <v>9</v>
      </c>
      <c r="C127" s="62" t="s">
        <v>45</v>
      </c>
      <c r="D127" s="50">
        <v>161000</v>
      </c>
      <c r="E127" s="143">
        <f t="shared" si="26"/>
        <v>161000</v>
      </c>
      <c r="F127" s="147">
        <f t="shared" si="27"/>
        <v>161000</v>
      </c>
      <c r="G127" s="82">
        <v>0</v>
      </c>
      <c r="H127" s="52">
        <v>0</v>
      </c>
      <c r="I127" s="52">
        <v>0</v>
      </c>
      <c r="J127" s="53">
        <v>0</v>
      </c>
      <c r="K127" s="77">
        <f t="shared" si="18"/>
        <v>0</v>
      </c>
      <c r="N127" s="6">
        <f t="shared" si="28"/>
        <v>0</v>
      </c>
    </row>
    <row r="128" spans="1:14" s="7" customFormat="1" ht="25.5" x14ac:dyDescent="0.2">
      <c r="A128" s="132" t="s">
        <v>57</v>
      </c>
      <c r="B128" s="61" t="s">
        <v>9</v>
      </c>
      <c r="C128" s="62" t="s">
        <v>45</v>
      </c>
      <c r="D128" s="50">
        <v>157000</v>
      </c>
      <c r="E128" s="143">
        <f t="shared" si="26"/>
        <v>157000</v>
      </c>
      <c r="F128" s="147">
        <f t="shared" si="27"/>
        <v>157000</v>
      </c>
      <c r="G128" s="82">
        <v>0</v>
      </c>
      <c r="H128" s="52">
        <v>0</v>
      </c>
      <c r="I128" s="52">
        <v>0</v>
      </c>
      <c r="J128" s="53">
        <v>0</v>
      </c>
      <c r="K128" s="77">
        <f t="shared" si="18"/>
        <v>0</v>
      </c>
      <c r="N128" s="6">
        <f t="shared" si="28"/>
        <v>0</v>
      </c>
    </row>
    <row r="129" spans="1:16" s="7" customFormat="1" x14ac:dyDescent="0.2">
      <c r="A129" s="132" t="s">
        <v>58</v>
      </c>
      <c r="B129" s="61" t="s">
        <v>9</v>
      </c>
      <c r="C129" s="62" t="s">
        <v>45</v>
      </c>
      <c r="D129" s="50">
        <v>10000</v>
      </c>
      <c r="E129" s="143">
        <f t="shared" si="26"/>
        <v>10000</v>
      </c>
      <c r="F129" s="147">
        <f>D129+G129+H129+I129+J129</f>
        <v>10000</v>
      </c>
      <c r="G129" s="82">
        <v>0</v>
      </c>
      <c r="H129" s="52">
        <v>0</v>
      </c>
      <c r="I129" s="52">
        <v>0</v>
      </c>
      <c r="J129" s="53">
        <v>0</v>
      </c>
      <c r="K129" s="77">
        <f t="shared" si="18"/>
        <v>0</v>
      </c>
      <c r="N129" s="6"/>
    </row>
    <row r="130" spans="1:16" s="7" customFormat="1" x14ac:dyDescent="0.2">
      <c r="A130" s="132" t="s">
        <v>282</v>
      </c>
      <c r="B130" s="61" t="s">
        <v>9</v>
      </c>
      <c r="C130" s="62" t="s">
        <v>45</v>
      </c>
      <c r="D130" s="50">
        <v>161000</v>
      </c>
      <c r="E130" s="143">
        <f t="shared" si="26"/>
        <v>161000</v>
      </c>
      <c r="F130" s="147">
        <f t="shared" si="27"/>
        <v>161000</v>
      </c>
      <c r="G130" s="82">
        <v>0</v>
      </c>
      <c r="H130" s="52">
        <v>0</v>
      </c>
      <c r="I130" s="52">
        <v>0</v>
      </c>
      <c r="J130" s="53">
        <v>0</v>
      </c>
      <c r="K130" s="77">
        <f t="shared" si="18"/>
        <v>0</v>
      </c>
      <c r="N130" s="6"/>
    </row>
    <row r="131" spans="1:16" s="7" customFormat="1" x14ac:dyDescent="0.2">
      <c r="A131" s="132" t="s">
        <v>283</v>
      </c>
      <c r="B131" s="61" t="s">
        <v>9</v>
      </c>
      <c r="C131" s="62" t="s">
        <v>45</v>
      </c>
      <c r="D131" s="50">
        <v>161000</v>
      </c>
      <c r="E131" s="143">
        <f t="shared" si="26"/>
        <v>161000</v>
      </c>
      <c r="F131" s="147">
        <f t="shared" si="27"/>
        <v>161000</v>
      </c>
      <c r="G131" s="82">
        <v>0</v>
      </c>
      <c r="H131" s="52">
        <v>0</v>
      </c>
      <c r="I131" s="52">
        <v>0</v>
      </c>
      <c r="J131" s="53">
        <v>0</v>
      </c>
      <c r="K131" s="77">
        <f t="shared" si="18"/>
        <v>0</v>
      </c>
      <c r="N131" s="6"/>
    </row>
    <row r="132" spans="1:16" s="7" customFormat="1" x14ac:dyDescent="0.2">
      <c r="A132" s="132" t="s">
        <v>284</v>
      </c>
      <c r="B132" s="61" t="s">
        <v>9</v>
      </c>
      <c r="C132" s="62" t="s">
        <v>45</v>
      </c>
      <c r="D132" s="50">
        <v>161000</v>
      </c>
      <c r="E132" s="143">
        <f t="shared" si="26"/>
        <v>161000</v>
      </c>
      <c r="F132" s="147">
        <f t="shared" si="27"/>
        <v>161000</v>
      </c>
      <c r="G132" s="82">
        <v>0</v>
      </c>
      <c r="H132" s="52">
        <v>0</v>
      </c>
      <c r="I132" s="52">
        <v>0</v>
      </c>
      <c r="J132" s="53">
        <v>0</v>
      </c>
      <c r="K132" s="77"/>
      <c r="N132" s="6"/>
    </row>
    <row r="133" spans="1:16" s="7" customFormat="1" x14ac:dyDescent="0.2">
      <c r="A133" s="132" t="s">
        <v>412</v>
      </c>
      <c r="B133" s="61" t="s">
        <v>9</v>
      </c>
      <c r="C133" s="62" t="s">
        <v>45</v>
      </c>
      <c r="D133" s="50">
        <v>300000</v>
      </c>
      <c r="E133" s="143">
        <f t="shared" si="26"/>
        <v>300000</v>
      </c>
      <c r="F133" s="147">
        <f t="shared" si="27"/>
        <v>300000</v>
      </c>
      <c r="G133" s="82">
        <v>0</v>
      </c>
      <c r="H133" s="52">
        <v>0</v>
      </c>
      <c r="I133" s="52">
        <v>0</v>
      </c>
      <c r="J133" s="53">
        <v>0</v>
      </c>
      <c r="K133" s="77"/>
      <c r="N133" s="6"/>
    </row>
    <row r="134" spans="1:16" s="7" customFormat="1" ht="25.5" x14ac:dyDescent="0.2">
      <c r="A134" s="136" t="s">
        <v>303</v>
      </c>
      <c r="B134" s="61" t="s">
        <v>9</v>
      </c>
      <c r="C134" s="62" t="s">
        <v>45</v>
      </c>
      <c r="D134" s="50">
        <v>58000</v>
      </c>
      <c r="E134" s="143">
        <f t="shared" si="26"/>
        <v>58000</v>
      </c>
      <c r="F134" s="147">
        <f t="shared" si="27"/>
        <v>58000</v>
      </c>
      <c r="G134" s="151">
        <v>0</v>
      </c>
      <c r="H134" s="52">
        <v>0</v>
      </c>
      <c r="I134" s="52">
        <v>0</v>
      </c>
      <c r="J134" s="53">
        <v>0</v>
      </c>
      <c r="K134" s="77"/>
      <c r="N134" s="6"/>
      <c r="P134" s="43"/>
    </row>
    <row r="135" spans="1:16" s="7" customFormat="1" ht="18.75" customHeight="1" x14ac:dyDescent="0.2">
      <c r="A135" s="132" t="s">
        <v>59</v>
      </c>
      <c r="B135" s="61" t="s">
        <v>9</v>
      </c>
      <c r="C135" s="62" t="s">
        <v>45</v>
      </c>
      <c r="D135" s="50">
        <v>19000</v>
      </c>
      <c r="E135" s="143">
        <f t="shared" ref="E135:E136" si="29">D135</f>
        <v>19000</v>
      </c>
      <c r="F135" s="147">
        <f t="shared" ref="F135:F136" si="30">D135+G135+H135+I135+J135</f>
        <v>19000</v>
      </c>
      <c r="G135" s="82">
        <v>0</v>
      </c>
      <c r="H135" s="52">
        <v>0</v>
      </c>
      <c r="I135" s="52">
        <v>0</v>
      </c>
      <c r="J135" s="53">
        <v>0</v>
      </c>
      <c r="K135" s="77"/>
      <c r="N135" s="6"/>
    </row>
    <row r="136" spans="1:16" s="7" customFormat="1" ht="25.5" x14ac:dyDescent="0.2">
      <c r="A136" s="132" t="s">
        <v>60</v>
      </c>
      <c r="B136" s="61" t="s">
        <v>9</v>
      </c>
      <c r="C136" s="62" t="s">
        <v>45</v>
      </c>
      <c r="D136" s="50">
        <v>0</v>
      </c>
      <c r="E136" s="143">
        <f t="shared" si="29"/>
        <v>0</v>
      </c>
      <c r="F136" s="147">
        <f t="shared" si="30"/>
        <v>133000</v>
      </c>
      <c r="G136" s="82">
        <v>133000</v>
      </c>
      <c r="H136" s="52">
        <v>0</v>
      </c>
      <c r="I136" s="52">
        <v>0</v>
      </c>
      <c r="J136" s="53">
        <v>0</v>
      </c>
      <c r="K136" s="77"/>
      <c r="N136" s="6"/>
    </row>
    <row r="137" spans="1:16" s="7" customFormat="1" ht="38.25" x14ac:dyDescent="0.2">
      <c r="A137" s="132" t="s">
        <v>61</v>
      </c>
      <c r="B137" s="61" t="s">
        <v>9</v>
      </c>
      <c r="C137" s="62" t="s">
        <v>45</v>
      </c>
      <c r="D137" s="50">
        <v>23800</v>
      </c>
      <c r="E137" s="143">
        <f t="shared" si="26"/>
        <v>23800</v>
      </c>
      <c r="F137" s="147">
        <f t="shared" si="27"/>
        <v>23800</v>
      </c>
      <c r="G137" s="82">
        <v>0</v>
      </c>
      <c r="H137" s="52">
        <v>0</v>
      </c>
      <c r="I137" s="52">
        <v>0</v>
      </c>
      <c r="J137" s="53">
        <v>0</v>
      </c>
      <c r="K137" s="77">
        <f t="shared" si="18"/>
        <v>0</v>
      </c>
      <c r="N137" s="6">
        <f t="shared" si="28"/>
        <v>0</v>
      </c>
    </row>
    <row r="138" spans="1:16" s="7" customFormat="1" x14ac:dyDescent="0.2">
      <c r="A138" s="132" t="s">
        <v>62</v>
      </c>
      <c r="B138" s="61" t="s">
        <v>9</v>
      </c>
      <c r="C138" s="62" t="s">
        <v>45</v>
      </c>
      <c r="D138" s="50">
        <v>0</v>
      </c>
      <c r="E138" s="143">
        <f t="shared" si="26"/>
        <v>0</v>
      </c>
      <c r="F138" s="147">
        <f t="shared" si="27"/>
        <v>160000</v>
      </c>
      <c r="G138" s="82">
        <v>160000</v>
      </c>
      <c r="H138" s="52">
        <v>0</v>
      </c>
      <c r="I138" s="52">
        <v>0</v>
      </c>
      <c r="J138" s="53">
        <v>0</v>
      </c>
      <c r="K138" s="77">
        <f t="shared" si="18"/>
        <v>0</v>
      </c>
      <c r="N138" s="6">
        <f t="shared" si="28"/>
        <v>0</v>
      </c>
    </row>
    <row r="139" spans="1:16" ht="16.5" customHeight="1" x14ac:dyDescent="0.2">
      <c r="A139" s="132" t="s">
        <v>63</v>
      </c>
      <c r="B139" s="61" t="s">
        <v>9</v>
      </c>
      <c r="C139" s="62" t="s">
        <v>45</v>
      </c>
      <c r="D139" s="50">
        <v>0</v>
      </c>
      <c r="E139" s="143">
        <f t="shared" si="26"/>
        <v>0</v>
      </c>
      <c r="F139" s="147">
        <f t="shared" si="27"/>
        <v>160000</v>
      </c>
      <c r="G139" s="82">
        <v>160000</v>
      </c>
      <c r="H139" s="52">
        <v>0</v>
      </c>
      <c r="I139" s="52">
        <v>0</v>
      </c>
      <c r="J139" s="53">
        <v>0</v>
      </c>
      <c r="K139" s="77">
        <f t="shared" si="18"/>
        <v>0</v>
      </c>
      <c r="N139" s="6">
        <f t="shared" si="28"/>
        <v>0</v>
      </c>
    </row>
    <row r="140" spans="1:16" ht="45.75" customHeight="1" x14ac:dyDescent="0.2">
      <c r="A140" s="132" t="s">
        <v>369</v>
      </c>
      <c r="B140" s="61" t="s">
        <v>9</v>
      </c>
      <c r="C140" s="62" t="s">
        <v>45</v>
      </c>
      <c r="D140" s="50">
        <v>2400</v>
      </c>
      <c r="E140" s="143">
        <f t="shared" si="26"/>
        <v>2400</v>
      </c>
      <c r="F140" s="147">
        <f t="shared" si="27"/>
        <v>2400</v>
      </c>
      <c r="G140" s="82">
        <v>0</v>
      </c>
      <c r="H140" s="52">
        <v>0</v>
      </c>
      <c r="I140" s="52">
        <v>0</v>
      </c>
      <c r="J140" s="53">
        <v>0</v>
      </c>
      <c r="K140" s="77"/>
      <c r="N140" s="6"/>
    </row>
    <row r="141" spans="1:16" ht="38.25" x14ac:dyDescent="0.2">
      <c r="A141" s="132" t="s">
        <v>64</v>
      </c>
      <c r="B141" s="61" t="s">
        <v>9</v>
      </c>
      <c r="C141" s="62" t="s">
        <v>45</v>
      </c>
      <c r="D141" s="50">
        <v>264000</v>
      </c>
      <c r="E141" s="143">
        <f t="shared" si="26"/>
        <v>264000</v>
      </c>
      <c r="F141" s="147">
        <f t="shared" si="27"/>
        <v>376000</v>
      </c>
      <c r="G141" s="82">
        <v>112000</v>
      </c>
      <c r="H141" s="52">
        <v>0</v>
      </c>
      <c r="I141" s="52">
        <v>0</v>
      </c>
      <c r="J141" s="53">
        <v>0</v>
      </c>
      <c r="K141" s="77">
        <f t="shared" si="18"/>
        <v>0</v>
      </c>
      <c r="N141" s="6">
        <f>E141+G141-F141+H141+I141+J141</f>
        <v>0</v>
      </c>
    </row>
    <row r="142" spans="1:16" x14ac:dyDescent="0.2">
      <c r="A142" s="132" t="s">
        <v>65</v>
      </c>
      <c r="B142" s="61" t="s">
        <v>9</v>
      </c>
      <c r="C142" s="62" t="s">
        <v>45</v>
      </c>
      <c r="D142" s="50">
        <v>378000</v>
      </c>
      <c r="E142" s="143">
        <f t="shared" si="26"/>
        <v>378000</v>
      </c>
      <c r="F142" s="147">
        <f t="shared" si="27"/>
        <v>532000</v>
      </c>
      <c r="G142" s="82">
        <v>154000</v>
      </c>
      <c r="H142" s="52">
        <v>0</v>
      </c>
      <c r="I142" s="52">
        <v>0</v>
      </c>
      <c r="J142" s="53">
        <v>0</v>
      </c>
      <c r="K142" s="77">
        <f t="shared" si="18"/>
        <v>0</v>
      </c>
      <c r="N142" s="6"/>
    </row>
    <row r="143" spans="1:16" ht="38.25" x14ac:dyDescent="0.2">
      <c r="A143" s="132" t="s">
        <v>358</v>
      </c>
      <c r="B143" s="61" t="s">
        <v>9</v>
      </c>
      <c r="C143" s="62" t="s">
        <v>45</v>
      </c>
      <c r="D143" s="50">
        <v>83000</v>
      </c>
      <c r="E143" s="143">
        <f t="shared" si="26"/>
        <v>83000</v>
      </c>
      <c r="F143" s="147">
        <f t="shared" si="27"/>
        <v>83000</v>
      </c>
      <c r="G143" s="82">
        <v>0</v>
      </c>
      <c r="H143" s="52">
        <v>0</v>
      </c>
      <c r="I143" s="52">
        <v>0</v>
      </c>
      <c r="J143" s="53">
        <v>0</v>
      </c>
      <c r="K143" s="77">
        <f t="shared" si="18"/>
        <v>0</v>
      </c>
      <c r="N143" s="6"/>
    </row>
    <row r="144" spans="1:16" ht="40.5" customHeight="1" x14ac:dyDescent="0.2">
      <c r="A144" s="132" t="s">
        <v>304</v>
      </c>
      <c r="B144" s="61" t="s">
        <v>9</v>
      </c>
      <c r="C144" s="62" t="s">
        <v>45</v>
      </c>
      <c r="D144" s="50">
        <v>8000</v>
      </c>
      <c r="E144" s="143">
        <f t="shared" si="26"/>
        <v>8000</v>
      </c>
      <c r="F144" s="147">
        <f t="shared" si="27"/>
        <v>8000</v>
      </c>
      <c r="G144" s="82">
        <v>0</v>
      </c>
      <c r="H144" s="52">
        <v>0</v>
      </c>
      <c r="I144" s="52">
        <v>0</v>
      </c>
      <c r="J144" s="53">
        <v>0</v>
      </c>
      <c r="K144" s="77">
        <f t="shared" si="18"/>
        <v>0</v>
      </c>
      <c r="N144" s="6"/>
    </row>
    <row r="145" spans="1:14" ht="40.5" customHeight="1" x14ac:dyDescent="0.2">
      <c r="A145" s="132" t="s">
        <v>305</v>
      </c>
      <c r="B145" s="61" t="s">
        <v>9</v>
      </c>
      <c r="C145" s="62" t="s">
        <v>45</v>
      </c>
      <c r="D145" s="50">
        <v>16000</v>
      </c>
      <c r="E145" s="143">
        <f t="shared" si="26"/>
        <v>16000</v>
      </c>
      <c r="F145" s="147">
        <f t="shared" si="27"/>
        <v>16000</v>
      </c>
      <c r="G145" s="82">
        <v>0</v>
      </c>
      <c r="H145" s="52">
        <v>0</v>
      </c>
      <c r="I145" s="52">
        <v>0</v>
      </c>
      <c r="J145" s="53">
        <v>0</v>
      </c>
      <c r="K145" s="77">
        <f t="shared" si="18"/>
        <v>0</v>
      </c>
      <c r="N145" s="6"/>
    </row>
    <row r="146" spans="1:14" ht="25.5" x14ac:dyDescent="0.2">
      <c r="A146" s="132" t="s">
        <v>308</v>
      </c>
      <c r="B146" s="61" t="s">
        <v>9</v>
      </c>
      <c r="C146" s="62" t="s">
        <v>45</v>
      </c>
      <c r="D146" s="50">
        <v>8500</v>
      </c>
      <c r="E146" s="143">
        <f t="shared" si="26"/>
        <v>8500</v>
      </c>
      <c r="F146" s="147">
        <f t="shared" si="27"/>
        <v>12000</v>
      </c>
      <c r="G146" s="82">
        <v>3500</v>
      </c>
      <c r="H146" s="52">
        <v>0</v>
      </c>
      <c r="I146" s="52">
        <v>0</v>
      </c>
      <c r="J146" s="53">
        <v>0</v>
      </c>
      <c r="K146" s="77"/>
      <c r="N146" s="6"/>
    </row>
    <row r="147" spans="1:14" ht="40.5" customHeight="1" x14ac:dyDescent="0.2">
      <c r="A147" s="132" t="s">
        <v>67</v>
      </c>
      <c r="B147" s="61" t="s">
        <v>9</v>
      </c>
      <c r="C147" s="62" t="s">
        <v>45</v>
      </c>
      <c r="D147" s="50">
        <v>1750</v>
      </c>
      <c r="E147" s="143">
        <f t="shared" si="26"/>
        <v>1750</v>
      </c>
      <c r="F147" s="147">
        <f t="shared" si="27"/>
        <v>2500</v>
      </c>
      <c r="G147" s="82">
        <v>750</v>
      </c>
      <c r="H147" s="52">
        <v>0</v>
      </c>
      <c r="I147" s="52">
        <v>0</v>
      </c>
      <c r="J147" s="53">
        <v>0</v>
      </c>
      <c r="K147" s="77"/>
      <c r="N147" s="6"/>
    </row>
    <row r="148" spans="1:14" ht="54" customHeight="1" x14ac:dyDescent="0.2">
      <c r="A148" s="132" t="s">
        <v>309</v>
      </c>
      <c r="B148" s="61" t="s">
        <v>9</v>
      </c>
      <c r="C148" s="62" t="s">
        <v>45</v>
      </c>
      <c r="D148" s="50">
        <v>6300</v>
      </c>
      <c r="E148" s="143">
        <f t="shared" si="26"/>
        <v>6300</v>
      </c>
      <c r="F148" s="147">
        <f t="shared" si="27"/>
        <v>9000</v>
      </c>
      <c r="G148" s="82">
        <v>2700</v>
      </c>
      <c r="H148" s="52">
        <v>0</v>
      </c>
      <c r="I148" s="52">
        <v>0</v>
      </c>
      <c r="J148" s="53">
        <v>0</v>
      </c>
      <c r="K148" s="77"/>
      <c r="N148" s="6"/>
    </row>
    <row r="149" spans="1:14" ht="56.25" customHeight="1" x14ac:dyDescent="0.2">
      <c r="A149" s="132" t="s">
        <v>66</v>
      </c>
      <c r="B149" s="61" t="s">
        <v>9</v>
      </c>
      <c r="C149" s="62" t="s">
        <v>45</v>
      </c>
      <c r="D149" s="50">
        <v>1750</v>
      </c>
      <c r="E149" s="143">
        <f t="shared" si="26"/>
        <v>1750</v>
      </c>
      <c r="F149" s="147">
        <f t="shared" si="27"/>
        <v>2500</v>
      </c>
      <c r="G149" s="82">
        <v>750</v>
      </c>
      <c r="H149" s="52">
        <v>0</v>
      </c>
      <c r="I149" s="52">
        <v>0</v>
      </c>
      <c r="J149" s="53">
        <v>0</v>
      </c>
      <c r="K149" s="77"/>
      <c r="N149" s="6"/>
    </row>
    <row r="150" spans="1:14" x14ac:dyDescent="0.2">
      <c r="A150" s="132" t="s">
        <v>332</v>
      </c>
      <c r="B150" s="61" t="s">
        <v>9</v>
      </c>
      <c r="C150" s="62" t="s">
        <v>45</v>
      </c>
      <c r="D150" s="50">
        <v>779625</v>
      </c>
      <c r="E150" s="143">
        <f t="shared" si="26"/>
        <v>779625</v>
      </c>
      <c r="F150" s="147">
        <f t="shared" si="27"/>
        <v>779625</v>
      </c>
      <c r="G150" s="82">
        <v>0</v>
      </c>
      <c r="H150" s="52">
        <v>0</v>
      </c>
      <c r="I150" s="52">
        <v>0</v>
      </c>
      <c r="J150" s="53">
        <v>0</v>
      </c>
      <c r="K150" s="77"/>
      <c r="N150" s="6"/>
    </row>
    <row r="151" spans="1:14" ht="51" x14ac:dyDescent="0.2">
      <c r="A151" s="171" t="s">
        <v>422</v>
      </c>
      <c r="B151" s="347" t="s">
        <v>9</v>
      </c>
      <c r="C151" s="348" t="s">
        <v>45</v>
      </c>
      <c r="D151" s="169">
        <v>75000</v>
      </c>
      <c r="E151" s="351">
        <f>D151</f>
        <v>75000</v>
      </c>
      <c r="F151" s="349">
        <f>D151+G151+H151+I151+J151</f>
        <v>75000</v>
      </c>
      <c r="G151" s="350">
        <v>0</v>
      </c>
      <c r="H151" s="111">
        <v>0</v>
      </c>
      <c r="I151" s="111">
        <v>0</v>
      </c>
      <c r="J151" s="112">
        <v>0</v>
      </c>
      <c r="K151" s="77"/>
      <c r="N151" s="6"/>
    </row>
    <row r="152" spans="1:14" ht="25.5" x14ac:dyDescent="0.2">
      <c r="A152" s="132" t="s">
        <v>396</v>
      </c>
      <c r="B152" s="61" t="s">
        <v>9</v>
      </c>
      <c r="C152" s="62" t="s">
        <v>45</v>
      </c>
      <c r="D152" s="50">
        <v>140000</v>
      </c>
      <c r="E152" s="143">
        <f t="shared" si="26"/>
        <v>140000</v>
      </c>
      <c r="F152" s="147">
        <f t="shared" si="27"/>
        <v>140000</v>
      </c>
      <c r="G152" s="82">
        <v>0</v>
      </c>
      <c r="H152" s="52">
        <v>0</v>
      </c>
      <c r="I152" s="52">
        <v>0</v>
      </c>
      <c r="J152" s="53">
        <v>0</v>
      </c>
      <c r="K152" s="77"/>
      <c r="N152" s="6"/>
    </row>
    <row r="153" spans="1:14" ht="25.5" x14ac:dyDescent="0.2">
      <c r="A153" s="132" t="s">
        <v>306</v>
      </c>
      <c r="B153" s="61" t="s">
        <v>9</v>
      </c>
      <c r="C153" s="62" t="s">
        <v>45</v>
      </c>
      <c r="D153" s="50">
        <v>1512000</v>
      </c>
      <c r="E153" s="143">
        <f t="shared" si="26"/>
        <v>1512000</v>
      </c>
      <c r="F153" s="147">
        <f t="shared" si="27"/>
        <v>1512000</v>
      </c>
      <c r="G153" s="82">
        <v>0</v>
      </c>
      <c r="H153" s="52">
        <v>0</v>
      </c>
      <c r="I153" s="52">
        <v>0</v>
      </c>
      <c r="J153" s="53">
        <v>0</v>
      </c>
      <c r="K153" s="77"/>
      <c r="N153" s="6"/>
    </row>
    <row r="154" spans="1:14" ht="25.5" x14ac:dyDescent="0.2">
      <c r="A154" s="152" t="s">
        <v>306</v>
      </c>
      <c r="B154" s="61" t="s">
        <v>9</v>
      </c>
      <c r="C154" s="62" t="s">
        <v>45</v>
      </c>
      <c r="D154" s="50">
        <v>4000</v>
      </c>
      <c r="E154" s="143">
        <f t="shared" si="26"/>
        <v>4000</v>
      </c>
      <c r="F154" s="147">
        <f t="shared" si="27"/>
        <v>4000</v>
      </c>
      <c r="G154" s="82">
        <v>0</v>
      </c>
      <c r="H154" s="52">
        <v>0</v>
      </c>
      <c r="I154" s="52">
        <v>0</v>
      </c>
      <c r="J154" s="53">
        <v>0</v>
      </c>
      <c r="K154" s="77"/>
      <c r="N154" s="6"/>
    </row>
    <row r="155" spans="1:14" ht="25.5" x14ac:dyDescent="0.2">
      <c r="A155" s="153" t="s">
        <v>340</v>
      </c>
      <c r="B155" s="79" t="s">
        <v>9</v>
      </c>
      <c r="C155" s="62" t="s">
        <v>45</v>
      </c>
      <c r="D155" s="50">
        <v>90000</v>
      </c>
      <c r="E155" s="143">
        <f t="shared" si="26"/>
        <v>90000</v>
      </c>
      <c r="F155" s="147">
        <f t="shared" si="27"/>
        <v>90000</v>
      </c>
      <c r="G155" s="82">
        <v>0</v>
      </c>
      <c r="H155" s="52">
        <v>0</v>
      </c>
      <c r="I155" s="52">
        <v>0</v>
      </c>
      <c r="J155" s="53">
        <v>0</v>
      </c>
      <c r="K155" s="77"/>
      <c r="N155" s="6"/>
    </row>
    <row r="156" spans="1:14" ht="25.5" x14ac:dyDescent="0.2">
      <c r="A156" s="154" t="s">
        <v>364</v>
      </c>
      <c r="B156" s="61" t="s">
        <v>9</v>
      </c>
      <c r="C156" s="62" t="s">
        <v>45</v>
      </c>
      <c r="D156" s="50">
        <v>12000</v>
      </c>
      <c r="E156" s="143">
        <f t="shared" si="26"/>
        <v>12000</v>
      </c>
      <c r="F156" s="147">
        <f t="shared" si="27"/>
        <v>12000</v>
      </c>
      <c r="G156" s="82">
        <v>0</v>
      </c>
      <c r="H156" s="52">
        <v>0</v>
      </c>
      <c r="I156" s="52">
        <v>0</v>
      </c>
      <c r="J156" s="53">
        <v>0</v>
      </c>
      <c r="K156" s="77">
        <f t="shared" si="18"/>
        <v>0</v>
      </c>
      <c r="N156" s="6"/>
    </row>
    <row r="157" spans="1:14" s="8" customFormat="1" ht="25.5" x14ac:dyDescent="0.2">
      <c r="A157" s="132" t="s">
        <v>68</v>
      </c>
      <c r="B157" s="61" t="s">
        <v>9</v>
      </c>
      <c r="C157" s="62" t="s">
        <v>45</v>
      </c>
      <c r="D157" s="50">
        <v>40000</v>
      </c>
      <c r="E157" s="143">
        <f t="shared" si="26"/>
        <v>40000</v>
      </c>
      <c r="F157" s="147">
        <f t="shared" si="27"/>
        <v>40000</v>
      </c>
      <c r="G157" s="82">
        <v>0</v>
      </c>
      <c r="H157" s="52">
        <v>0</v>
      </c>
      <c r="I157" s="52">
        <v>0</v>
      </c>
      <c r="J157" s="53">
        <v>0</v>
      </c>
      <c r="K157" s="77">
        <f t="shared" si="18"/>
        <v>0</v>
      </c>
      <c r="N157" s="6">
        <f t="shared" si="28"/>
        <v>0</v>
      </c>
    </row>
    <row r="158" spans="1:14" s="9" customFormat="1" ht="13.5" thickBot="1" x14ac:dyDescent="0.25">
      <c r="A158" s="155" t="s">
        <v>346</v>
      </c>
      <c r="B158" s="47" t="s">
        <v>9</v>
      </c>
      <c r="C158" s="48" t="s">
        <v>45</v>
      </c>
      <c r="D158" s="84">
        <v>3022341</v>
      </c>
      <c r="E158" s="156">
        <f t="shared" ref="E158" si="31">D158</f>
        <v>3022341</v>
      </c>
      <c r="F158" s="157">
        <f t="shared" ref="F158" si="32">D158+G158+H158+I158+J158</f>
        <v>3022341</v>
      </c>
      <c r="G158" s="158">
        <v>0</v>
      </c>
      <c r="H158" s="85">
        <v>0</v>
      </c>
      <c r="I158" s="85">
        <v>0</v>
      </c>
      <c r="J158" s="159">
        <v>0</v>
      </c>
      <c r="K158" s="77"/>
      <c r="N158" s="6"/>
    </row>
    <row r="159" spans="1:14" ht="20.100000000000001" customHeight="1" thickBot="1" x14ac:dyDescent="0.25">
      <c r="A159" s="432" t="s">
        <v>69</v>
      </c>
      <c r="B159" s="433"/>
      <c r="C159" s="434"/>
      <c r="D159" s="160">
        <f t="shared" ref="D159:J159" si="33">SUM(D90:D158)</f>
        <v>12529249</v>
      </c>
      <c r="E159" s="160">
        <f t="shared" si="33"/>
        <v>12529249</v>
      </c>
      <c r="F159" s="160">
        <f t="shared" si="33"/>
        <v>13255949</v>
      </c>
      <c r="G159" s="161">
        <f t="shared" si="33"/>
        <v>726700</v>
      </c>
      <c r="H159" s="116">
        <f t="shared" si="33"/>
        <v>0</v>
      </c>
      <c r="I159" s="116">
        <f t="shared" si="33"/>
        <v>0</v>
      </c>
      <c r="J159" s="117">
        <f t="shared" si="33"/>
        <v>0</v>
      </c>
      <c r="K159" s="77">
        <f t="shared" ref="K159:K203" si="34">D159-E159</f>
        <v>0</v>
      </c>
      <c r="N159" s="6">
        <f t="shared" si="28"/>
        <v>0</v>
      </c>
    </row>
    <row r="160" spans="1:14" ht="20.100000000000001" hidden="1" customHeight="1" thickBot="1" x14ac:dyDescent="0.25">
      <c r="A160" s="435" t="s">
        <v>70</v>
      </c>
      <c r="B160" s="436"/>
      <c r="C160" s="436"/>
      <c r="D160" s="436"/>
      <c r="E160" s="436"/>
      <c r="F160" s="436"/>
      <c r="G160" s="436"/>
      <c r="H160" s="436"/>
      <c r="I160" s="436"/>
      <c r="J160" s="437"/>
      <c r="K160" s="77">
        <f t="shared" si="34"/>
        <v>0</v>
      </c>
      <c r="N160" s="6">
        <f t="shared" si="28"/>
        <v>0</v>
      </c>
    </row>
    <row r="161" spans="1:16" ht="13.5" hidden="1" thickBot="1" x14ac:dyDescent="0.25">
      <c r="A161" s="162"/>
      <c r="B161" s="10" t="s">
        <v>9</v>
      </c>
      <c r="C161" s="11" t="s">
        <v>71</v>
      </c>
      <c r="D161" s="163">
        <v>0</v>
      </c>
      <c r="E161" s="163">
        <f>D161</f>
        <v>0</v>
      </c>
      <c r="F161" s="164">
        <f>G161+H161+I161+J161+E161</f>
        <v>0</v>
      </c>
      <c r="G161" s="12">
        <v>0</v>
      </c>
      <c r="H161" s="13">
        <v>0</v>
      </c>
      <c r="I161" s="13">
        <v>0</v>
      </c>
      <c r="J161" s="14">
        <v>0</v>
      </c>
      <c r="K161" s="77">
        <f t="shared" si="34"/>
        <v>0</v>
      </c>
      <c r="N161" s="6">
        <f t="shared" si="28"/>
        <v>0</v>
      </c>
    </row>
    <row r="162" spans="1:16" ht="13.5" hidden="1" thickBot="1" x14ac:dyDescent="0.25">
      <c r="A162" s="15" t="s">
        <v>72</v>
      </c>
      <c r="B162" s="16"/>
      <c r="C162" s="165"/>
      <c r="D162" s="115">
        <f>D161</f>
        <v>0</v>
      </c>
      <c r="E162" s="115">
        <f t="shared" ref="E162:J162" si="35">E161</f>
        <v>0</v>
      </c>
      <c r="F162" s="117">
        <f t="shared" si="35"/>
        <v>0</v>
      </c>
      <c r="G162" s="166">
        <f t="shared" si="35"/>
        <v>0</v>
      </c>
      <c r="H162" s="115">
        <f t="shared" si="35"/>
        <v>0</v>
      </c>
      <c r="I162" s="115">
        <f t="shared" si="35"/>
        <v>0</v>
      </c>
      <c r="J162" s="117">
        <f t="shared" si="35"/>
        <v>0</v>
      </c>
      <c r="K162" s="77">
        <f t="shared" si="34"/>
        <v>0</v>
      </c>
      <c r="N162" s="6">
        <f t="shared" si="28"/>
        <v>0</v>
      </c>
    </row>
    <row r="163" spans="1:16" ht="20.100000000000001" customHeight="1" thickBot="1" x14ac:dyDescent="0.25">
      <c r="A163" s="438" t="s">
        <v>73</v>
      </c>
      <c r="B163" s="439"/>
      <c r="C163" s="439"/>
      <c r="D163" s="439"/>
      <c r="E163" s="439"/>
      <c r="F163" s="439"/>
      <c r="G163" s="439"/>
      <c r="H163" s="439"/>
      <c r="I163" s="439"/>
      <c r="J163" s="440"/>
      <c r="K163" s="77">
        <f t="shared" si="34"/>
        <v>0</v>
      </c>
      <c r="N163" s="6">
        <f t="shared" si="28"/>
        <v>0</v>
      </c>
    </row>
    <row r="164" spans="1:16" ht="25.5" x14ac:dyDescent="0.2">
      <c r="A164" s="167" t="s">
        <v>74</v>
      </c>
      <c r="B164" s="17" t="s">
        <v>9</v>
      </c>
      <c r="C164" s="18" t="s">
        <v>75</v>
      </c>
      <c r="D164" s="72">
        <v>1000</v>
      </c>
      <c r="E164" s="163">
        <f>D164</f>
        <v>1000</v>
      </c>
      <c r="F164" s="74">
        <f>D164+G164+H164+I164+J164</f>
        <v>1815422</v>
      </c>
      <c r="G164" s="69">
        <v>1814422</v>
      </c>
      <c r="H164" s="73">
        <v>0</v>
      </c>
      <c r="I164" s="73">
        <v>0</v>
      </c>
      <c r="J164" s="76">
        <v>0</v>
      </c>
      <c r="K164" s="77">
        <f t="shared" si="34"/>
        <v>0</v>
      </c>
      <c r="N164" s="6">
        <f t="shared" si="28"/>
        <v>0</v>
      </c>
    </row>
    <row r="165" spans="1:16" ht="51" x14ac:dyDescent="0.2">
      <c r="A165" s="49" t="s">
        <v>76</v>
      </c>
      <c r="B165" s="61" t="s">
        <v>9</v>
      </c>
      <c r="C165" s="62" t="s">
        <v>75</v>
      </c>
      <c r="D165" s="50">
        <v>5200000</v>
      </c>
      <c r="E165" s="50">
        <f>D165</f>
        <v>5200000</v>
      </c>
      <c r="F165" s="81">
        <f t="shared" ref="F165:F210" si="36">D165+G165+H165+I165+J165</f>
        <v>5200000</v>
      </c>
      <c r="G165" s="51">
        <v>0</v>
      </c>
      <c r="H165" s="52">
        <v>0</v>
      </c>
      <c r="I165" s="52">
        <v>0</v>
      </c>
      <c r="J165" s="53">
        <v>0</v>
      </c>
      <c r="K165" s="77">
        <f t="shared" si="34"/>
        <v>0</v>
      </c>
      <c r="N165" s="6">
        <f t="shared" si="28"/>
        <v>0</v>
      </c>
    </row>
    <row r="166" spans="1:16" ht="38.25" x14ac:dyDescent="0.2">
      <c r="A166" s="132" t="s">
        <v>77</v>
      </c>
      <c r="B166" s="61" t="s">
        <v>9</v>
      </c>
      <c r="C166" s="62" t="s">
        <v>75</v>
      </c>
      <c r="D166" s="52">
        <v>1000</v>
      </c>
      <c r="E166" s="50">
        <f t="shared" ref="E166:E212" si="37">D166</f>
        <v>1000</v>
      </c>
      <c r="F166" s="81">
        <f t="shared" si="36"/>
        <v>1495000</v>
      </c>
      <c r="G166" s="51">
        <v>1494000</v>
      </c>
      <c r="H166" s="52">
        <v>0</v>
      </c>
      <c r="I166" s="52">
        <v>0</v>
      </c>
      <c r="J166" s="53">
        <v>0</v>
      </c>
      <c r="K166" s="77">
        <f t="shared" si="34"/>
        <v>0</v>
      </c>
      <c r="N166" s="6">
        <f t="shared" si="28"/>
        <v>0</v>
      </c>
    </row>
    <row r="167" spans="1:16" x14ac:dyDescent="0.2">
      <c r="A167" s="352" t="s">
        <v>78</v>
      </c>
      <c r="B167" s="347" t="s">
        <v>9</v>
      </c>
      <c r="C167" s="348" t="s">
        <v>75</v>
      </c>
      <c r="D167" s="169">
        <v>140000</v>
      </c>
      <c r="E167" s="169">
        <f t="shared" si="37"/>
        <v>140000</v>
      </c>
      <c r="F167" s="170">
        <f t="shared" si="36"/>
        <v>7527000</v>
      </c>
      <c r="G167" s="110">
        <v>7387000</v>
      </c>
      <c r="H167" s="111">
        <v>0</v>
      </c>
      <c r="I167" s="111">
        <v>0</v>
      </c>
      <c r="J167" s="112">
        <v>0</v>
      </c>
      <c r="K167" s="77">
        <f t="shared" si="34"/>
        <v>0</v>
      </c>
      <c r="N167" s="6">
        <f t="shared" si="28"/>
        <v>0</v>
      </c>
      <c r="P167" s="43"/>
    </row>
    <row r="168" spans="1:16" ht="20.100000000000001" customHeight="1" x14ac:dyDescent="0.2">
      <c r="A168" s="168" t="s">
        <v>79</v>
      </c>
      <c r="B168" s="59" t="s">
        <v>9</v>
      </c>
      <c r="C168" s="59" t="s">
        <v>75</v>
      </c>
      <c r="D168" s="169">
        <v>3000</v>
      </c>
      <c r="E168" s="169">
        <f t="shared" si="37"/>
        <v>3000</v>
      </c>
      <c r="F168" s="170">
        <f t="shared" si="36"/>
        <v>55000</v>
      </c>
      <c r="G168" s="110">
        <v>52000</v>
      </c>
      <c r="H168" s="111">
        <v>0</v>
      </c>
      <c r="I168" s="111">
        <v>0</v>
      </c>
      <c r="J168" s="112">
        <v>0</v>
      </c>
      <c r="K168" s="77">
        <f t="shared" si="34"/>
        <v>0</v>
      </c>
      <c r="N168" s="6">
        <f t="shared" si="28"/>
        <v>0</v>
      </c>
    </row>
    <row r="169" spans="1:16" ht="25.5" x14ac:dyDescent="0.2">
      <c r="A169" s="168" t="s">
        <v>80</v>
      </c>
      <c r="B169" s="59" t="s">
        <v>9</v>
      </c>
      <c r="C169" s="59" t="s">
        <v>75</v>
      </c>
      <c r="D169" s="169">
        <v>32260500</v>
      </c>
      <c r="E169" s="169">
        <f t="shared" si="37"/>
        <v>32260500</v>
      </c>
      <c r="F169" s="170">
        <f t="shared" si="36"/>
        <v>169942500</v>
      </c>
      <c r="G169" s="110">
        <v>82551000</v>
      </c>
      <c r="H169" s="111">
        <v>55131000</v>
      </c>
      <c r="I169" s="111">
        <v>0</v>
      </c>
      <c r="J169" s="112">
        <v>0</v>
      </c>
      <c r="K169" s="77">
        <f t="shared" si="34"/>
        <v>0</v>
      </c>
      <c r="N169" s="6">
        <f t="shared" si="28"/>
        <v>0</v>
      </c>
    </row>
    <row r="170" spans="1:16" ht="51" x14ac:dyDescent="0.2">
      <c r="A170" s="168" t="s">
        <v>81</v>
      </c>
      <c r="B170" s="59" t="s">
        <v>9</v>
      </c>
      <c r="C170" s="59" t="s">
        <v>75</v>
      </c>
      <c r="D170" s="169">
        <v>629000</v>
      </c>
      <c r="E170" s="169">
        <f t="shared" si="37"/>
        <v>629000</v>
      </c>
      <c r="F170" s="170">
        <f t="shared" si="36"/>
        <v>629000</v>
      </c>
      <c r="G170" s="110">
        <v>0</v>
      </c>
      <c r="H170" s="111">
        <v>0</v>
      </c>
      <c r="I170" s="111">
        <v>0</v>
      </c>
      <c r="J170" s="112">
        <v>0</v>
      </c>
      <c r="K170" s="77">
        <f t="shared" si="34"/>
        <v>0</v>
      </c>
      <c r="N170" s="6">
        <f t="shared" si="28"/>
        <v>0</v>
      </c>
    </row>
    <row r="171" spans="1:16" ht="38.25" x14ac:dyDescent="0.2">
      <c r="A171" s="168" t="s">
        <v>82</v>
      </c>
      <c r="B171" s="59" t="s">
        <v>9</v>
      </c>
      <c r="C171" s="59" t="s">
        <v>75</v>
      </c>
      <c r="D171" s="169">
        <v>638000</v>
      </c>
      <c r="E171" s="169">
        <f t="shared" si="37"/>
        <v>638000</v>
      </c>
      <c r="F171" s="170">
        <f t="shared" si="36"/>
        <v>638000</v>
      </c>
      <c r="G171" s="110">
        <v>0</v>
      </c>
      <c r="H171" s="111">
        <v>0</v>
      </c>
      <c r="I171" s="111">
        <v>0</v>
      </c>
      <c r="J171" s="112">
        <v>0</v>
      </c>
      <c r="K171" s="77">
        <f t="shared" si="34"/>
        <v>0</v>
      </c>
      <c r="N171" s="6">
        <f t="shared" si="28"/>
        <v>0</v>
      </c>
    </row>
    <row r="172" spans="1:16" ht="47.25" customHeight="1" x14ac:dyDescent="0.2">
      <c r="A172" s="168" t="s">
        <v>83</v>
      </c>
      <c r="B172" s="59" t="s">
        <v>9</v>
      </c>
      <c r="C172" s="59" t="s">
        <v>75</v>
      </c>
      <c r="D172" s="169">
        <v>650000</v>
      </c>
      <c r="E172" s="169">
        <f t="shared" si="37"/>
        <v>650000</v>
      </c>
      <c r="F172" s="170">
        <f t="shared" si="36"/>
        <v>650000</v>
      </c>
      <c r="G172" s="110">
        <v>0</v>
      </c>
      <c r="H172" s="111">
        <v>0</v>
      </c>
      <c r="I172" s="111">
        <v>0</v>
      </c>
      <c r="J172" s="112">
        <v>0</v>
      </c>
      <c r="K172" s="77">
        <f t="shared" si="34"/>
        <v>0</v>
      </c>
      <c r="N172" s="6">
        <f t="shared" si="28"/>
        <v>0</v>
      </c>
    </row>
    <row r="173" spans="1:16" ht="38.25" x14ac:dyDescent="0.2">
      <c r="A173" s="49" t="s">
        <v>286</v>
      </c>
      <c r="B173" s="19" t="s">
        <v>9</v>
      </c>
      <c r="C173" s="19" t="s">
        <v>75</v>
      </c>
      <c r="D173" s="50">
        <v>18000</v>
      </c>
      <c r="E173" s="50">
        <f>D173</f>
        <v>18000</v>
      </c>
      <c r="F173" s="81">
        <f>D173+G173+H173+I173+J173</f>
        <v>18000</v>
      </c>
      <c r="G173" s="51">
        <v>0</v>
      </c>
      <c r="H173" s="52">
        <v>0</v>
      </c>
      <c r="I173" s="52">
        <v>0</v>
      </c>
      <c r="J173" s="53">
        <v>0</v>
      </c>
      <c r="K173" s="77"/>
      <c r="N173" s="6"/>
    </row>
    <row r="174" spans="1:16" x14ac:dyDescent="0.2">
      <c r="A174" s="49" t="s">
        <v>285</v>
      </c>
      <c r="B174" s="19" t="s">
        <v>9</v>
      </c>
      <c r="C174" s="19" t="s">
        <v>75</v>
      </c>
      <c r="D174" s="50">
        <v>100000</v>
      </c>
      <c r="E174" s="50">
        <f t="shared" si="37"/>
        <v>100000</v>
      </c>
      <c r="F174" s="81">
        <f t="shared" si="36"/>
        <v>100000</v>
      </c>
      <c r="G174" s="51">
        <v>0</v>
      </c>
      <c r="H174" s="52">
        <v>0</v>
      </c>
      <c r="I174" s="52">
        <v>0</v>
      </c>
      <c r="J174" s="53">
        <v>0</v>
      </c>
      <c r="K174" s="77">
        <f t="shared" si="34"/>
        <v>0</v>
      </c>
      <c r="N174" s="6">
        <f t="shared" si="28"/>
        <v>0</v>
      </c>
    </row>
    <row r="175" spans="1:16" x14ac:dyDescent="0.2">
      <c r="A175" s="49" t="s">
        <v>84</v>
      </c>
      <c r="B175" s="19" t="s">
        <v>9</v>
      </c>
      <c r="C175" s="19" t="s">
        <v>75</v>
      </c>
      <c r="D175" s="52">
        <v>0</v>
      </c>
      <c r="E175" s="50">
        <f t="shared" si="37"/>
        <v>0</v>
      </c>
      <c r="F175" s="81">
        <f t="shared" si="36"/>
        <v>35700</v>
      </c>
      <c r="G175" s="51">
        <v>35700</v>
      </c>
      <c r="H175" s="52">
        <v>0</v>
      </c>
      <c r="I175" s="52">
        <v>0</v>
      </c>
      <c r="J175" s="53">
        <v>0</v>
      </c>
      <c r="K175" s="77">
        <f t="shared" si="34"/>
        <v>0</v>
      </c>
      <c r="N175" s="6">
        <f t="shared" si="28"/>
        <v>0</v>
      </c>
    </row>
    <row r="176" spans="1:16" x14ac:dyDescent="0.2">
      <c r="A176" s="49" t="s">
        <v>85</v>
      </c>
      <c r="B176" s="19" t="s">
        <v>9</v>
      </c>
      <c r="C176" s="19" t="s">
        <v>75</v>
      </c>
      <c r="D176" s="52">
        <v>0</v>
      </c>
      <c r="E176" s="50">
        <f t="shared" si="37"/>
        <v>0</v>
      </c>
      <c r="F176" s="81">
        <f t="shared" si="36"/>
        <v>35700</v>
      </c>
      <c r="G176" s="51">
        <v>35700</v>
      </c>
      <c r="H176" s="52">
        <v>0</v>
      </c>
      <c r="I176" s="52">
        <v>0</v>
      </c>
      <c r="J176" s="53">
        <v>0</v>
      </c>
      <c r="K176" s="77">
        <f t="shared" si="34"/>
        <v>0</v>
      </c>
      <c r="N176" s="6">
        <f t="shared" si="28"/>
        <v>0</v>
      </c>
    </row>
    <row r="177" spans="1:14" x14ac:dyDescent="0.2">
      <c r="A177" s="49" t="s">
        <v>86</v>
      </c>
      <c r="B177" s="19" t="s">
        <v>9</v>
      </c>
      <c r="C177" s="19" t="s">
        <v>75</v>
      </c>
      <c r="D177" s="52">
        <v>71400</v>
      </c>
      <c r="E177" s="50">
        <f t="shared" si="37"/>
        <v>71400</v>
      </c>
      <c r="F177" s="81">
        <f t="shared" si="36"/>
        <v>71400</v>
      </c>
      <c r="G177" s="51">
        <v>0</v>
      </c>
      <c r="H177" s="52">
        <v>0</v>
      </c>
      <c r="I177" s="52">
        <v>0</v>
      </c>
      <c r="J177" s="53">
        <v>0</v>
      </c>
      <c r="K177" s="77">
        <f t="shared" si="34"/>
        <v>0</v>
      </c>
      <c r="N177" s="6">
        <f t="shared" si="28"/>
        <v>0</v>
      </c>
    </row>
    <row r="178" spans="1:14" ht="25.5" x14ac:dyDescent="0.2">
      <c r="A178" s="49" t="s">
        <v>87</v>
      </c>
      <c r="B178" s="19" t="s">
        <v>9</v>
      </c>
      <c r="C178" s="19" t="s">
        <v>75</v>
      </c>
      <c r="D178" s="52">
        <v>117000</v>
      </c>
      <c r="E178" s="50">
        <f t="shared" si="37"/>
        <v>117000</v>
      </c>
      <c r="F178" s="81">
        <f t="shared" si="36"/>
        <v>117000</v>
      </c>
      <c r="G178" s="51">
        <v>0</v>
      </c>
      <c r="H178" s="52">
        <v>0</v>
      </c>
      <c r="I178" s="52">
        <v>0</v>
      </c>
      <c r="J178" s="53">
        <v>0</v>
      </c>
      <c r="K178" s="77">
        <f t="shared" si="34"/>
        <v>0</v>
      </c>
      <c r="N178" s="6">
        <f t="shared" si="28"/>
        <v>0</v>
      </c>
    </row>
    <row r="179" spans="1:14" x14ac:dyDescent="0.2">
      <c r="A179" s="49" t="s">
        <v>88</v>
      </c>
      <c r="B179" s="19" t="s">
        <v>9</v>
      </c>
      <c r="C179" s="19" t="s">
        <v>75</v>
      </c>
      <c r="D179" s="52">
        <v>0</v>
      </c>
      <c r="E179" s="50">
        <f t="shared" si="37"/>
        <v>0</v>
      </c>
      <c r="F179" s="81">
        <f t="shared" si="36"/>
        <v>35700</v>
      </c>
      <c r="G179" s="51">
        <v>35700</v>
      </c>
      <c r="H179" s="52">
        <v>0</v>
      </c>
      <c r="I179" s="52">
        <v>0</v>
      </c>
      <c r="J179" s="53">
        <v>0</v>
      </c>
      <c r="K179" s="77">
        <f t="shared" si="34"/>
        <v>0</v>
      </c>
      <c r="N179" s="6">
        <f t="shared" si="28"/>
        <v>0</v>
      </c>
    </row>
    <row r="180" spans="1:14" x14ac:dyDescent="0.2">
      <c r="A180" s="49" t="s">
        <v>89</v>
      </c>
      <c r="B180" s="19" t="s">
        <v>9</v>
      </c>
      <c r="C180" s="19" t="s">
        <v>75</v>
      </c>
      <c r="D180" s="52">
        <v>0</v>
      </c>
      <c r="E180" s="50">
        <f t="shared" si="37"/>
        <v>0</v>
      </c>
      <c r="F180" s="81">
        <f t="shared" si="36"/>
        <v>35700</v>
      </c>
      <c r="G180" s="51">
        <v>35700</v>
      </c>
      <c r="H180" s="52">
        <v>0</v>
      </c>
      <c r="I180" s="52">
        <v>0</v>
      </c>
      <c r="J180" s="53">
        <v>0</v>
      </c>
      <c r="K180" s="77">
        <f t="shared" si="34"/>
        <v>0</v>
      </c>
      <c r="N180" s="6">
        <f t="shared" si="28"/>
        <v>0</v>
      </c>
    </row>
    <row r="181" spans="1:14" x14ac:dyDescent="0.2">
      <c r="A181" s="49" t="s">
        <v>90</v>
      </c>
      <c r="B181" s="19" t="s">
        <v>9</v>
      </c>
      <c r="C181" s="19" t="s">
        <v>75</v>
      </c>
      <c r="D181" s="52">
        <v>0</v>
      </c>
      <c r="E181" s="50">
        <f t="shared" si="37"/>
        <v>0</v>
      </c>
      <c r="F181" s="81">
        <f t="shared" si="36"/>
        <v>35700</v>
      </c>
      <c r="G181" s="51">
        <v>35700</v>
      </c>
      <c r="H181" s="52">
        <v>0</v>
      </c>
      <c r="I181" s="52">
        <v>0</v>
      </c>
      <c r="J181" s="53">
        <v>0</v>
      </c>
      <c r="K181" s="77">
        <f t="shared" si="34"/>
        <v>0</v>
      </c>
      <c r="N181" s="6">
        <f t="shared" si="28"/>
        <v>0</v>
      </c>
    </row>
    <row r="182" spans="1:14" x14ac:dyDescent="0.2">
      <c r="A182" s="49" t="s">
        <v>91</v>
      </c>
      <c r="B182" s="19" t="s">
        <v>9</v>
      </c>
      <c r="C182" s="19" t="s">
        <v>75</v>
      </c>
      <c r="D182" s="52">
        <v>0</v>
      </c>
      <c r="E182" s="50">
        <f t="shared" si="37"/>
        <v>0</v>
      </c>
      <c r="F182" s="81">
        <f t="shared" si="36"/>
        <v>35700</v>
      </c>
      <c r="G182" s="51">
        <v>35700</v>
      </c>
      <c r="H182" s="52">
        <v>0</v>
      </c>
      <c r="I182" s="52">
        <v>0</v>
      </c>
      <c r="J182" s="53">
        <v>0</v>
      </c>
      <c r="K182" s="77">
        <f t="shared" si="34"/>
        <v>0</v>
      </c>
      <c r="N182" s="6">
        <f t="shared" si="28"/>
        <v>0</v>
      </c>
    </row>
    <row r="183" spans="1:14" ht="25.5" x14ac:dyDescent="0.2">
      <c r="A183" s="49" t="s">
        <v>92</v>
      </c>
      <c r="B183" s="19" t="s">
        <v>9</v>
      </c>
      <c r="C183" s="19" t="s">
        <v>75</v>
      </c>
      <c r="D183" s="50">
        <v>161000</v>
      </c>
      <c r="E183" s="50">
        <f t="shared" si="37"/>
        <v>161000</v>
      </c>
      <c r="F183" s="81">
        <f t="shared" si="36"/>
        <v>161000</v>
      </c>
      <c r="G183" s="51">
        <v>0</v>
      </c>
      <c r="H183" s="52">
        <v>0</v>
      </c>
      <c r="I183" s="52">
        <v>0</v>
      </c>
      <c r="J183" s="53">
        <v>0</v>
      </c>
      <c r="K183" s="77">
        <f t="shared" si="34"/>
        <v>0</v>
      </c>
      <c r="N183" s="6">
        <f t="shared" si="28"/>
        <v>0</v>
      </c>
    </row>
    <row r="184" spans="1:14" ht="38.25" x14ac:dyDescent="0.2">
      <c r="A184" s="49" t="s">
        <v>93</v>
      </c>
      <c r="B184" s="19" t="s">
        <v>9</v>
      </c>
      <c r="C184" s="19" t="s">
        <v>75</v>
      </c>
      <c r="D184" s="50">
        <v>157080</v>
      </c>
      <c r="E184" s="50">
        <f t="shared" si="37"/>
        <v>157080</v>
      </c>
      <c r="F184" s="81">
        <f t="shared" si="36"/>
        <v>157080</v>
      </c>
      <c r="G184" s="51">
        <v>0</v>
      </c>
      <c r="H184" s="52">
        <v>0</v>
      </c>
      <c r="I184" s="52">
        <v>0</v>
      </c>
      <c r="J184" s="53">
        <v>0</v>
      </c>
      <c r="K184" s="77">
        <f t="shared" si="34"/>
        <v>0</v>
      </c>
      <c r="N184" s="6">
        <f t="shared" si="28"/>
        <v>0</v>
      </c>
    </row>
    <row r="185" spans="1:14" x14ac:dyDescent="0.2">
      <c r="A185" s="49" t="s">
        <v>331</v>
      </c>
      <c r="B185" s="19" t="s">
        <v>9</v>
      </c>
      <c r="C185" s="19" t="s">
        <v>75</v>
      </c>
      <c r="D185" s="50">
        <v>161000</v>
      </c>
      <c r="E185" s="50">
        <f t="shared" si="37"/>
        <v>161000</v>
      </c>
      <c r="F185" s="81">
        <f t="shared" si="36"/>
        <v>161000</v>
      </c>
      <c r="G185" s="51">
        <v>0</v>
      </c>
      <c r="H185" s="52">
        <v>0</v>
      </c>
      <c r="I185" s="52">
        <v>0</v>
      </c>
      <c r="J185" s="53">
        <v>0</v>
      </c>
      <c r="K185" s="77">
        <f t="shared" si="34"/>
        <v>0</v>
      </c>
      <c r="N185" s="6">
        <f t="shared" si="28"/>
        <v>0</v>
      </c>
    </row>
    <row r="186" spans="1:14" ht="38.25" x14ac:dyDescent="0.2">
      <c r="A186" s="49" t="s">
        <v>94</v>
      </c>
      <c r="B186" s="19" t="s">
        <v>9</v>
      </c>
      <c r="C186" s="19" t="s">
        <v>75</v>
      </c>
      <c r="D186" s="50">
        <v>60000</v>
      </c>
      <c r="E186" s="50">
        <f t="shared" si="37"/>
        <v>60000</v>
      </c>
      <c r="F186" s="81">
        <f t="shared" si="36"/>
        <v>60000</v>
      </c>
      <c r="G186" s="51">
        <v>0</v>
      </c>
      <c r="H186" s="52">
        <v>0</v>
      </c>
      <c r="I186" s="52">
        <v>0</v>
      </c>
      <c r="J186" s="53">
        <v>0</v>
      </c>
      <c r="K186" s="77">
        <f t="shared" si="34"/>
        <v>0</v>
      </c>
      <c r="N186" s="6">
        <f t="shared" si="28"/>
        <v>0</v>
      </c>
    </row>
    <row r="187" spans="1:14" ht="25.5" x14ac:dyDescent="0.2">
      <c r="A187" s="49" t="s">
        <v>95</v>
      </c>
      <c r="B187" s="19" t="s">
        <v>9</v>
      </c>
      <c r="C187" s="19" t="s">
        <v>75</v>
      </c>
      <c r="D187" s="50">
        <v>37000</v>
      </c>
      <c r="E187" s="50">
        <f t="shared" si="37"/>
        <v>37000</v>
      </c>
      <c r="F187" s="81">
        <f t="shared" si="36"/>
        <v>37000</v>
      </c>
      <c r="G187" s="51">
        <v>0</v>
      </c>
      <c r="H187" s="52">
        <v>0</v>
      </c>
      <c r="I187" s="52">
        <v>0</v>
      </c>
      <c r="J187" s="53">
        <v>0</v>
      </c>
      <c r="K187" s="77">
        <f t="shared" si="34"/>
        <v>0</v>
      </c>
      <c r="N187" s="6">
        <f t="shared" si="28"/>
        <v>0</v>
      </c>
    </row>
    <row r="188" spans="1:14" ht="38.25" x14ac:dyDescent="0.2">
      <c r="A188" s="49" t="s">
        <v>96</v>
      </c>
      <c r="B188" s="19" t="s">
        <v>9</v>
      </c>
      <c r="C188" s="19" t="s">
        <v>75</v>
      </c>
      <c r="D188" s="50">
        <v>28000</v>
      </c>
      <c r="E188" s="50">
        <f t="shared" si="37"/>
        <v>28000</v>
      </c>
      <c r="F188" s="81">
        <f t="shared" si="36"/>
        <v>28000</v>
      </c>
      <c r="G188" s="51">
        <v>0</v>
      </c>
      <c r="H188" s="52">
        <v>0</v>
      </c>
      <c r="I188" s="52">
        <v>0</v>
      </c>
      <c r="J188" s="53">
        <v>0</v>
      </c>
      <c r="K188" s="77">
        <f t="shared" si="34"/>
        <v>0</v>
      </c>
      <c r="N188" s="6">
        <f t="shared" si="28"/>
        <v>0</v>
      </c>
    </row>
    <row r="189" spans="1:14" ht="38.25" x14ac:dyDescent="0.2">
      <c r="A189" s="49" t="s">
        <v>97</v>
      </c>
      <c r="B189" s="19" t="s">
        <v>9</v>
      </c>
      <c r="C189" s="19" t="s">
        <v>75</v>
      </c>
      <c r="D189" s="50">
        <v>35000</v>
      </c>
      <c r="E189" s="50">
        <f t="shared" si="37"/>
        <v>35000</v>
      </c>
      <c r="F189" s="81">
        <f t="shared" si="36"/>
        <v>35000</v>
      </c>
      <c r="G189" s="51">
        <v>0</v>
      </c>
      <c r="H189" s="52">
        <v>0</v>
      </c>
      <c r="I189" s="52">
        <v>0</v>
      </c>
      <c r="J189" s="53">
        <v>0</v>
      </c>
      <c r="K189" s="77">
        <f t="shared" si="34"/>
        <v>0</v>
      </c>
      <c r="N189" s="6">
        <f t="shared" si="28"/>
        <v>0</v>
      </c>
    </row>
    <row r="190" spans="1:14" ht="25.5" x14ac:dyDescent="0.2">
      <c r="A190" s="49" t="s">
        <v>98</v>
      </c>
      <c r="B190" s="19" t="s">
        <v>9</v>
      </c>
      <c r="C190" s="19" t="s">
        <v>75</v>
      </c>
      <c r="D190" s="50">
        <v>29000</v>
      </c>
      <c r="E190" s="50">
        <f t="shared" si="37"/>
        <v>29000</v>
      </c>
      <c r="F190" s="81">
        <f t="shared" si="36"/>
        <v>29000</v>
      </c>
      <c r="G190" s="51">
        <v>0</v>
      </c>
      <c r="H190" s="52">
        <v>0</v>
      </c>
      <c r="I190" s="52">
        <v>0</v>
      </c>
      <c r="J190" s="53">
        <v>0</v>
      </c>
      <c r="K190" s="77">
        <f t="shared" si="34"/>
        <v>0</v>
      </c>
      <c r="N190" s="6">
        <f t="shared" si="28"/>
        <v>0</v>
      </c>
    </row>
    <row r="191" spans="1:14" ht="25.5" x14ac:dyDescent="0.2">
      <c r="A191" s="49" t="s">
        <v>99</v>
      </c>
      <c r="B191" s="19" t="s">
        <v>9</v>
      </c>
      <c r="C191" s="19" t="s">
        <v>75</v>
      </c>
      <c r="D191" s="50">
        <v>25000</v>
      </c>
      <c r="E191" s="50">
        <f t="shared" si="37"/>
        <v>25000</v>
      </c>
      <c r="F191" s="81">
        <f t="shared" si="36"/>
        <v>25000</v>
      </c>
      <c r="G191" s="51">
        <v>0</v>
      </c>
      <c r="H191" s="52">
        <v>0</v>
      </c>
      <c r="I191" s="52">
        <v>0</v>
      </c>
      <c r="J191" s="53">
        <v>0</v>
      </c>
      <c r="K191" s="77">
        <f t="shared" si="34"/>
        <v>0</v>
      </c>
      <c r="N191" s="6">
        <f t="shared" ref="N191:N259" si="38">E191+G191-F191+H191+I191+J191</f>
        <v>0</v>
      </c>
    </row>
    <row r="192" spans="1:14" s="9" customFormat="1" ht="30.75" customHeight="1" x14ac:dyDescent="0.2">
      <c r="A192" s="49" t="s">
        <v>100</v>
      </c>
      <c r="B192" s="19" t="s">
        <v>9</v>
      </c>
      <c r="C192" s="19" t="s">
        <v>75</v>
      </c>
      <c r="D192" s="50">
        <v>34000</v>
      </c>
      <c r="E192" s="50">
        <f t="shared" si="37"/>
        <v>34000</v>
      </c>
      <c r="F192" s="81">
        <f t="shared" si="36"/>
        <v>34000</v>
      </c>
      <c r="G192" s="51">
        <v>0</v>
      </c>
      <c r="H192" s="52">
        <v>0</v>
      </c>
      <c r="I192" s="52">
        <v>0</v>
      </c>
      <c r="J192" s="53">
        <v>0</v>
      </c>
      <c r="K192" s="77">
        <f t="shared" si="34"/>
        <v>0</v>
      </c>
      <c r="N192" s="6">
        <f t="shared" si="38"/>
        <v>0</v>
      </c>
    </row>
    <row r="193" spans="1:14" ht="25.5" x14ac:dyDescent="0.2">
      <c r="A193" s="49" t="s">
        <v>101</v>
      </c>
      <c r="B193" s="19" t="s">
        <v>9</v>
      </c>
      <c r="C193" s="19" t="s">
        <v>75</v>
      </c>
      <c r="D193" s="50">
        <v>31000</v>
      </c>
      <c r="E193" s="50">
        <f t="shared" si="37"/>
        <v>31000</v>
      </c>
      <c r="F193" s="81">
        <f t="shared" si="36"/>
        <v>31000</v>
      </c>
      <c r="G193" s="51">
        <v>0</v>
      </c>
      <c r="H193" s="52">
        <v>0</v>
      </c>
      <c r="I193" s="52">
        <v>0</v>
      </c>
      <c r="J193" s="53">
        <v>0</v>
      </c>
      <c r="K193" s="77">
        <f t="shared" si="34"/>
        <v>0</v>
      </c>
      <c r="N193" s="6">
        <f t="shared" si="38"/>
        <v>0</v>
      </c>
    </row>
    <row r="194" spans="1:14" ht="25.5" x14ac:dyDescent="0.2">
      <c r="A194" s="49" t="s">
        <v>102</v>
      </c>
      <c r="B194" s="19" t="s">
        <v>9</v>
      </c>
      <c r="C194" s="19" t="s">
        <v>75</v>
      </c>
      <c r="D194" s="50">
        <v>24000</v>
      </c>
      <c r="E194" s="50">
        <f t="shared" si="37"/>
        <v>24000</v>
      </c>
      <c r="F194" s="81">
        <f t="shared" si="36"/>
        <v>24000</v>
      </c>
      <c r="G194" s="51">
        <v>0</v>
      </c>
      <c r="H194" s="52">
        <v>0</v>
      </c>
      <c r="I194" s="52">
        <v>0</v>
      </c>
      <c r="J194" s="53">
        <v>0</v>
      </c>
      <c r="K194" s="77">
        <f t="shared" si="34"/>
        <v>0</v>
      </c>
      <c r="N194" s="6">
        <f t="shared" si="38"/>
        <v>0</v>
      </c>
    </row>
    <row r="195" spans="1:14" ht="25.5" x14ac:dyDescent="0.2">
      <c r="A195" s="49" t="s">
        <v>103</v>
      </c>
      <c r="B195" s="19" t="s">
        <v>9</v>
      </c>
      <c r="C195" s="19" t="s">
        <v>75</v>
      </c>
      <c r="D195" s="50">
        <v>36000</v>
      </c>
      <c r="E195" s="50">
        <f t="shared" si="37"/>
        <v>36000</v>
      </c>
      <c r="F195" s="81">
        <f t="shared" si="36"/>
        <v>36000</v>
      </c>
      <c r="G195" s="51">
        <v>0</v>
      </c>
      <c r="H195" s="52">
        <v>0</v>
      </c>
      <c r="I195" s="52">
        <v>0</v>
      </c>
      <c r="J195" s="53">
        <v>0</v>
      </c>
      <c r="K195" s="77">
        <f t="shared" si="34"/>
        <v>0</v>
      </c>
      <c r="N195" s="6">
        <f t="shared" si="38"/>
        <v>0</v>
      </c>
    </row>
    <row r="196" spans="1:14" ht="25.5" x14ac:dyDescent="0.2">
      <c r="A196" s="49" t="s">
        <v>104</v>
      </c>
      <c r="B196" s="19" t="s">
        <v>9</v>
      </c>
      <c r="C196" s="19" t="s">
        <v>75</v>
      </c>
      <c r="D196" s="50">
        <v>25000</v>
      </c>
      <c r="E196" s="50">
        <f t="shared" si="37"/>
        <v>25000</v>
      </c>
      <c r="F196" s="81">
        <f t="shared" si="36"/>
        <v>25000</v>
      </c>
      <c r="G196" s="51">
        <v>0</v>
      </c>
      <c r="H196" s="52">
        <v>0</v>
      </c>
      <c r="I196" s="52">
        <v>0</v>
      </c>
      <c r="J196" s="53">
        <v>0</v>
      </c>
      <c r="K196" s="77">
        <f t="shared" si="34"/>
        <v>0</v>
      </c>
      <c r="N196" s="6">
        <f t="shared" si="38"/>
        <v>0</v>
      </c>
    </row>
    <row r="197" spans="1:14" ht="38.25" x14ac:dyDescent="0.2">
      <c r="A197" s="49" t="s">
        <v>105</v>
      </c>
      <c r="B197" s="19" t="s">
        <v>9</v>
      </c>
      <c r="C197" s="19" t="s">
        <v>75</v>
      </c>
      <c r="D197" s="50">
        <v>32000</v>
      </c>
      <c r="E197" s="50">
        <f t="shared" si="37"/>
        <v>32000</v>
      </c>
      <c r="F197" s="81">
        <f t="shared" si="36"/>
        <v>32000</v>
      </c>
      <c r="G197" s="51">
        <v>0</v>
      </c>
      <c r="H197" s="52">
        <v>0</v>
      </c>
      <c r="I197" s="52">
        <v>0</v>
      </c>
      <c r="J197" s="53">
        <v>0</v>
      </c>
      <c r="K197" s="77">
        <f t="shared" si="34"/>
        <v>0</v>
      </c>
      <c r="N197" s="6">
        <f t="shared" si="38"/>
        <v>0</v>
      </c>
    </row>
    <row r="198" spans="1:14" ht="38.25" x14ac:dyDescent="0.2">
      <c r="A198" s="49" t="s">
        <v>106</v>
      </c>
      <c r="B198" s="19" t="s">
        <v>9</v>
      </c>
      <c r="C198" s="19" t="s">
        <v>75</v>
      </c>
      <c r="D198" s="50">
        <v>32000</v>
      </c>
      <c r="E198" s="50">
        <f t="shared" si="37"/>
        <v>32000</v>
      </c>
      <c r="F198" s="81">
        <f t="shared" si="36"/>
        <v>32000</v>
      </c>
      <c r="G198" s="51">
        <v>0</v>
      </c>
      <c r="H198" s="52">
        <v>0</v>
      </c>
      <c r="I198" s="52">
        <v>0</v>
      </c>
      <c r="J198" s="53">
        <v>0</v>
      </c>
      <c r="K198" s="77">
        <f t="shared" si="34"/>
        <v>0</v>
      </c>
      <c r="N198" s="6">
        <f t="shared" si="38"/>
        <v>0</v>
      </c>
    </row>
    <row r="199" spans="1:14" x14ac:dyDescent="0.2">
      <c r="A199" s="49" t="s">
        <v>107</v>
      </c>
      <c r="B199" s="19" t="s">
        <v>9</v>
      </c>
      <c r="C199" s="19" t="s">
        <v>75</v>
      </c>
      <c r="D199" s="50">
        <v>216000</v>
      </c>
      <c r="E199" s="50">
        <f t="shared" si="37"/>
        <v>216000</v>
      </c>
      <c r="F199" s="81">
        <f t="shared" si="36"/>
        <v>216000</v>
      </c>
      <c r="G199" s="51">
        <v>0</v>
      </c>
      <c r="H199" s="52">
        <v>0</v>
      </c>
      <c r="I199" s="52">
        <v>0</v>
      </c>
      <c r="J199" s="53">
        <v>0</v>
      </c>
      <c r="K199" s="77">
        <f t="shared" si="34"/>
        <v>0</v>
      </c>
      <c r="N199" s="6">
        <f t="shared" si="38"/>
        <v>0</v>
      </c>
    </row>
    <row r="200" spans="1:14" x14ac:dyDescent="0.2">
      <c r="A200" s="49" t="s">
        <v>288</v>
      </c>
      <c r="B200" s="19" t="s">
        <v>9</v>
      </c>
      <c r="C200" s="19" t="s">
        <v>75</v>
      </c>
      <c r="D200" s="50">
        <v>50000</v>
      </c>
      <c r="E200" s="50">
        <f t="shared" si="37"/>
        <v>50000</v>
      </c>
      <c r="F200" s="81">
        <f t="shared" si="36"/>
        <v>50000</v>
      </c>
      <c r="G200" s="51">
        <v>0</v>
      </c>
      <c r="H200" s="52">
        <v>0</v>
      </c>
      <c r="I200" s="52">
        <v>0</v>
      </c>
      <c r="J200" s="53">
        <v>0</v>
      </c>
      <c r="K200" s="77">
        <f t="shared" si="34"/>
        <v>0</v>
      </c>
      <c r="N200" s="6">
        <f t="shared" si="38"/>
        <v>0</v>
      </c>
    </row>
    <row r="201" spans="1:14" ht="25.5" x14ac:dyDescent="0.2">
      <c r="A201" s="49" t="s">
        <v>287</v>
      </c>
      <c r="B201" s="19" t="s">
        <v>9</v>
      </c>
      <c r="C201" s="19" t="s">
        <v>75</v>
      </c>
      <c r="D201" s="50">
        <v>15000</v>
      </c>
      <c r="E201" s="50">
        <f t="shared" si="37"/>
        <v>15000</v>
      </c>
      <c r="F201" s="81">
        <f t="shared" si="36"/>
        <v>15000</v>
      </c>
      <c r="G201" s="51">
        <v>0</v>
      </c>
      <c r="H201" s="52">
        <v>0</v>
      </c>
      <c r="I201" s="52">
        <v>0</v>
      </c>
      <c r="J201" s="53">
        <v>0</v>
      </c>
      <c r="K201" s="77">
        <f t="shared" si="34"/>
        <v>0</v>
      </c>
      <c r="N201" s="6">
        <f t="shared" si="38"/>
        <v>0</v>
      </c>
    </row>
    <row r="202" spans="1:14" ht="25.5" x14ac:dyDescent="0.2">
      <c r="A202" s="49" t="s">
        <v>108</v>
      </c>
      <c r="B202" s="19" t="s">
        <v>9</v>
      </c>
      <c r="C202" s="19" t="s">
        <v>75</v>
      </c>
      <c r="D202" s="50">
        <v>0</v>
      </c>
      <c r="E202" s="50">
        <f t="shared" si="37"/>
        <v>0</v>
      </c>
      <c r="F202" s="81">
        <f t="shared" si="36"/>
        <v>2960</v>
      </c>
      <c r="G202" s="51">
        <v>0</v>
      </c>
      <c r="H202" s="52">
        <v>0</v>
      </c>
      <c r="I202" s="52">
        <v>2960</v>
      </c>
      <c r="J202" s="53">
        <v>0</v>
      </c>
      <c r="K202" s="77">
        <f t="shared" si="34"/>
        <v>0</v>
      </c>
      <c r="N202" s="6">
        <f t="shared" si="38"/>
        <v>0</v>
      </c>
    </row>
    <row r="203" spans="1:14" ht="38.25" x14ac:dyDescent="0.2">
      <c r="A203" s="49" t="s">
        <v>109</v>
      </c>
      <c r="B203" s="19" t="s">
        <v>9</v>
      </c>
      <c r="C203" s="19" t="s">
        <v>75</v>
      </c>
      <c r="D203" s="50">
        <v>2000</v>
      </c>
      <c r="E203" s="50">
        <f t="shared" si="37"/>
        <v>2000</v>
      </c>
      <c r="F203" s="81">
        <f t="shared" si="36"/>
        <v>14000</v>
      </c>
      <c r="G203" s="51">
        <v>12000</v>
      </c>
      <c r="H203" s="52">
        <v>0</v>
      </c>
      <c r="I203" s="52">
        <v>0</v>
      </c>
      <c r="J203" s="53">
        <v>0</v>
      </c>
      <c r="K203" s="77">
        <f t="shared" si="34"/>
        <v>0</v>
      </c>
      <c r="N203" s="6">
        <f t="shared" si="38"/>
        <v>0</v>
      </c>
    </row>
    <row r="204" spans="1:14" ht="25.5" x14ac:dyDescent="0.2">
      <c r="A204" s="49" t="s">
        <v>110</v>
      </c>
      <c r="B204" s="19" t="s">
        <v>9</v>
      </c>
      <c r="C204" s="19" t="s">
        <v>75</v>
      </c>
      <c r="D204" s="50">
        <v>1000</v>
      </c>
      <c r="E204" s="50">
        <f t="shared" si="37"/>
        <v>1000</v>
      </c>
      <c r="F204" s="81">
        <f t="shared" si="36"/>
        <v>136000</v>
      </c>
      <c r="G204" s="51">
        <v>135000</v>
      </c>
      <c r="H204" s="52">
        <v>0</v>
      </c>
      <c r="I204" s="52">
        <v>0</v>
      </c>
      <c r="J204" s="53">
        <v>0</v>
      </c>
      <c r="K204" s="77">
        <f t="shared" ref="K204:K246" si="39">D204-E204</f>
        <v>0</v>
      </c>
      <c r="N204" s="6">
        <f t="shared" si="38"/>
        <v>0</v>
      </c>
    </row>
    <row r="205" spans="1:14" ht="63.75" x14ac:dyDescent="0.2">
      <c r="A205" s="49" t="s">
        <v>111</v>
      </c>
      <c r="B205" s="19" t="s">
        <v>9</v>
      </c>
      <c r="C205" s="19" t="s">
        <v>75</v>
      </c>
      <c r="D205" s="50">
        <v>161000</v>
      </c>
      <c r="E205" s="50">
        <f t="shared" si="37"/>
        <v>161000</v>
      </c>
      <c r="F205" s="81">
        <f t="shared" si="36"/>
        <v>161000</v>
      </c>
      <c r="G205" s="51">
        <v>0</v>
      </c>
      <c r="H205" s="52">
        <v>0</v>
      </c>
      <c r="I205" s="52">
        <v>0</v>
      </c>
      <c r="J205" s="53">
        <v>0</v>
      </c>
      <c r="K205" s="77">
        <f t="shared" si="39"/>
        <v>0</v>
      </c>
      <c r="N205" s="6">
        <f t="shared" si="38"/>
        <v>0</v>
      </c>
    </row>
    <row r="206" spans="1:14" ht="63.75" x14ac:dyDescent="0.2">
      <c r="A206" s="49" t="s">
        <v>112</v>
      </c>
      <c r="B206" s="19" t="s">
        <v>9</v>
      </c>
      <c r="C206" s="19" t="s">
        <v>75</v>
      </c>
      <c r="D206" s="50">
        <v>54000</v>
      </c>
      <c r="E206" s="50">
        <f t="shared" si="37"/>
        <v>54000</v>
      </c>
      <c r="F206" s="81">
        <f t="shared" si="36"/>
        <v>54000</v>
      </c>
      <c r="G206" s="51">
        <v>0</v>
      </c>
      <c r="H206" s="52">
        <v>0</v>
      </c>
      <c r="I206" s="52">
        <v>0</v>
      </c>
      <c r="J206" s="53">
        <v>0</v>
      </c>
      <c r="K206" s="77">
        <f t="shared" si="39"/>
        <v>0</v>
      </c>
      <c r="N206" s="6">
        <f t="shared" si="38"/>
        <v>0</v>
      </c>
    </row>
    <row r="207" spans="1:14" s="9" customFormat="1" ht="38.25" x14ac:dyDescent="0.2">
      <c r="A207" s="132" t="s">
        <v>113</v>
      </c>
      <c r="B207" s="19" t="s">
        <v>9</v>
      </c>
      <c r="C207" s="20" t="s">
        <v>75</v>
      </c>
      <c r="D207" s="50">
        <v>14700</v>
      </c>
      <c r="E207" s="50">
        <f t="shared" si="37"/>
        <v>14700</v>
      </c>
      <c r="F207" s="81">
        <f t="shared" si="36"/>
        <v>77500</v>
      </c>
      <c r="G207" s="51">
        <v>38000</v>
      </c>
      <c r="H207" s="52">
        <v>24800</v>
      </c>
      <c r="I207" s="52">
        <v>0</v>
      </c>
      <c r="J207" s="53">
        <v>0</v>
      </c>
      <c r="K207" s="77">
        <f t="shared" si="39"/>
        <v>0</v>
      </c>
      <c r="N207" s="6">
        <f t="shared" si="38"/>
        <v>0</v>
      </c>
    </row>
    <row r="208" spans="1:14" ht="31.5" customHeight="1" x14ac:dyDescent="0.2">
      <c r="A208" s="132" t="s">
        <v>114</v>
      </c>
      <c r="B208" s="19" t="s">
        <v>9</v>
      </c>
      <c r="C208" s="20" t="s">
        <v>75</v>
      </c>
      <c r="D208" s="50">
        <v>1000</v>
      </c>
      <c r="E208" s="50">
        <f t="shared" si="37"/>
        <v>1000</v>
      </c>
      <c r="F208" s="81">
        <f t="shared" si="36"/>
        <v>36000</v>
      </c>
      <c r="G208" s="51">
        <v>35000</v>
      </c>
      <c r="H208" s="52">
        <v>0</v>
      </c>
      <c r="I208" s="52">
        <v>0</v>
      </c>
      <c r="J208" s="53">
        <v>0</v>
      </c>
      <c r="K208" s="77">
        <f t="shared" si="39"/>
        <v>0</v>
      </c>
      <c r="N208" s="6">
        <f t="shared" si="38"/>
        <v>0</v>
      </c>
    </row>
    <row r="209" spans="1:22" ht="31.5" customHeight="1" x14ac:dyDescent="0.2">
      <c r="A209" s="132" t="s">
        <v>115</v>
      </c>
      <c r="B209" s="19" t="s">
        <v>9</v>
      </c>
      <c r="C209" s="20" t="s">
        <v>75</v>
      </c>
      <c r="D209" s="50">
        <v>0</v>
      </c>
      <c r="E209" s="50">
        <f t="shared" si="37"/>
        <v>0</v>
      </c>
      <c r="F209" s="81">
        <f t="shared" si="36"/>
        <v>135060</v>
      </c>
      <c r="G209" s="51">
        <v>54024</v>
      </c>
      <c r="H209" s="52">
        <v>54024</v>
      </c>
      <c r="I209" s="52">
        <v>27012</v>
      </c>
      <c r="J209" s="53">
        <v>0</v>
      </c>
      <c r="K209" s="77">
        <f t="shared" si="39"/>
        <v>0</v>
      </c>
      <c r="N209" s="6">
        <f t="shared" si="38"/>
        <v>0</v>
      </c>
    </row>
    <row r="210" spans="1:22" ht="38.25" x14ac:dyDescent="0.2">
      <c r="A210" s="132" t="s">
        <v>116</v>
      </c>
      <c r="B210" s="19" t="s">
        <v>9</v>
      </c>
      <c r="C210" s="20" t="s">
        <v>75</v>
      </c>
      <c r="D210" s="50">
        <v>45000</v>
      </c>
      <c r="E210" s="50">
        <f t="shared" si="37"/>
        <v>45000</v>
      </c>
      <c r="F210" s="81">
        <f t="shared" si="36"/>
        <v>135000</v>
      </c>
      <c r="G210" s="51">
        <v>54000</v>
      </c>
      <c r="H210" s="52">
        <v>36000</v>
      </c>
      <c r="I210" s="52">
        <v>0</v>
      </c>
      <c r="J210" s="53">
        <v>0</v>
      </c>
      <c r="K210" s="77">
        <f t="shared" si="39"/>
        <v>0</v>
      </c>
      <c r="N210" s="6">
        <f t="shared" si="38"/>
        <v>0</v>
      </c>
    </row>
    <row r="211" spans="1:22" ht="13.5" customHeight="1" x14ac:dyDescent="0.2">
      <c r="A211" s="132" t="s">
        <v>117</v>
      </c>
      <c r="B211" s="19" t="s">
        <v>9</v>
      </c>
      <c r="C211" s="20" t="s">
        <v>75</v>
      </c>
      <c r="D211" s="50">
        <v>3000</v>
      </c>
      <c r="E211" s="50">
        <f t="shared" si="37"/>
        <v>3000</v>
      </c>
      <c r="F211" s="81">
        <f t="shared" ref="F211:F254" si="40">D211+G211+H211+I211+J211</f>
        <v>14403000</v>
      </c>
      <c r="G211" s="51">
        <v>7200000</v>
      </c>
      <c r="H211" s="52">
        <v>3600000</v>
      </c>
      <c r="I211" s="52">
        <v>3600000</v>
      </c>
      <c r="J211" s="53">
        <v>0</v>
      </c>
      <c r="K211" s="77">
        <f t="shared" si="39"/>
        <v>0</v>
      </c>
      <c r="N211" s="6">
        <f t="shared" si="38"/>
        <v>0</v>
      </c>
    </row>
    <row r="212" spans="1:22" ht="13.5" customHeight="1" x14ac:dyDescent="0.2">
      <c r="A212" s="132" t="s">
        <v>362</v>
      </c>
      <c r="B212" s="19" t="s">
        <v>9</v>
      </c>
      <c r="C212" s="20" t="s">
        <v>75</v>
      </c>
      <c r="D212" s="50">
        <v>160000</v>
      </c>
      <c r="E212" s="50">
        <f t="shared" si="37"/>
        <v>160000</v>
      </c>
      <c r="F212" s="81">
        <f t="shared" si="40"/>
        <v>160000</v>
      </c>
      <c r="G212" s="51">
        <v>0</v>
      </c>
      <c r="H212" s="52">
        <v>0</v>
      </c>
      <c r="I212" s="52">
        <v>0</v>
      </c>
      <c r="J212" s="53">
        <v>0</v>
      </c>
      <c r="K212" s="77">
        <f t="shared" si="39"/>
        <v>0</v>
      </c>
      <c r="N212" s="6">
        <f t="shared" si="38"/>
        <v>0</v>
      </c>
    </row>
    <row r="213" spans="1:22" ht="32.25" customHeight="1" x14ac:dyDescent="0.2">
      <c r="A213" s="132" t="s">
        <v>118</v>
      </c>
      <c r="B213" s="19" t="s">
        <v>9</v>
      </c>
      <c r="C213" s="20" t="s">
        <v>75</v>
      </c>
      <c r="D213" s="50">
        <v>1137000</v>
      </c>
      <c r="E213" s="50">
        <f t="shared" ref="E213:E254" si="41">D213</f>
        <v>1137000</v>
      </c>
      <c r="F213" s="81">
        <f t="shared" si="40"/>
        <v>5984000</v>
      </c>
      <c r="G213" s="51">
        <v>2932000</v>
      </c>
      <c r="H213" s="52">
        <v>1915000</v>
      </c>
      <c r="I213" s="52">
        <v>0</v>
      </c>
      <c r="J213" s="53">
        <v>0</v>
      </c>
      <c r="K213" s="77">
        <f t="shared" si="39"/>
        <v>0</v>
      </c>
      <c r="N213" s="6">
        <f t="shared" si="38"/>
        <v>0</v>
      </c>
    </row>
    <row r="214" spans="1:22" ht="38.25" x14ac:dyDescent="0.2">
      <c r="A214" s="132" t="s">
        <v>119</v>
      </c>
      <c r="B214" s="19" t="s">
        <v>9</v>
      </c>
      <c r="C214" s="20" t="s">
        <v>75</v>
      </c>
      <c r="D214" s="50">
        <v>26000</v>
      </c>
      <c r="E214" s="50">
        <f t="shared" si="41"/>
        <v>26000</v>
      </c>
      <c r="F214" s="81">
        <f t="shared" si="40"/>
        <v>26000</v>
      </c>
      <c r="G214" s="51">
        <v>0</v>
      </c>
      <c r="H214" s="52">
        <v>0</v>
      </c>
      <c r="I214" s="52">
        <v>0</v>
      </c>
      <c r="J214" s="53">
        <v>0</v>
      </c>
      <c r="K214" s="77">
        <f t="shared" si="39"/>
        <v>0</v>
      </c>
      <c r="N214" s="6">
        <f t="shared" si="38"/>
        <v>0</v>
      </c>
    </row>
    <row r="215" spans="1:22" ht="51" x14ac:dyDescent="0.2">
      <c r="A215" s="132" t="s">
        <v>120</v>
      </c>
      <c r="B215" s="19" t="s">
        <v>9</v>
      </c>
      <c r="C215" s="20" t="s">
        <v>75</v>
      </c>
      <c r="D215" s="50">
        <v>22000</v>
      </c>
      <c r="E215" s="50">
        <f t="shared" si="41"/>
        <v>22000</v>
      </c>
      <c r="F215" s="81">
        <f t="shared" si="40"/>
        <v>22000</v>
      </c>
      <c r="G215" s="51">
        <v>0</v>
      </c>
      <c r="H215" s="52">
        <v>0</v>
      </c>
      <c r="I215" s="52">
        <v>0</v>
      </c>
      <c r="J215" s="53">
        <v>0</v>
      </c>
      <c r="K215" s="77">
        <f t="shared" si="39"/>
        <v>0</v>
      </c>
      <c r="N215" s="6">
        <f t="shared" si="38"/>
        <v>0</v>
      </c>
    </row>
    <row r="216" spans="1:22" ht="53.25" customHeight="1" x14ac:dyDescent="0.2">
      <c r="A216" s="171" t="s">
        <v>121</v>
      </c>
      <c r="B216" s="59" t="s">
        <v>9</v>
      </c>
      <c r="C216" s="60" t="s">
        <v>75</v>
      </c>
      <c r="D216" s="169">
        <v>15000</v>
      </c>
      <c r="E216" s="169">
        <f t="shared" si="41"/>
        <v>15000</v>
      </c>
      <c r="F216" s="170">
        <f t="shared" si="40"/>
        <v>15000</v>
      </c>
      <c r="G216" s="110">
        <v>0</v>
      </c>
      <c r="H216" s="111">
        <v>0</v>
      </c>
      <c r="I216" s="111">
        <v>0</v>
      </c>
      <c r="J216" s="112">
        <v>0</v>
      </c>
      <c r="K216" s="77">
        <f t="shared" si="39"/>
        <v>0</v>
      </c>
      <c r="N216" s="6">
        <f t="shared" si="38"/>
        <v>0</v>
      </c>
      <c r="V216" s="46"/>
    </row>
    <row r="217" spans="1:22" ht="51" x14ac:dyDescent="0.2">
      <c r="A217" s="171" t="s">
        <v>122</v>
      </c>
      <c r="B217" s="59" t="s">
        <v>9</v>
      </c>
      <c r="C217" s="60" t="s">
        <v>75</v>
      </c>
      <c r="D217" s="169">
        <v>15000</v>
      </c>
      <c r="E217" s="169">
        <f t="shared" si="41"/>
        <v>15000</v>
      </c>
      <c r="F217" s="170">
        <f t="shared" si="40"/>
        <v>15000</v>
      </c>
      <c r="G217" s="110">
        <v>0</v>
      </c>
      <c r="H217" s="111">
        <v>0</v>
      </c>
      <c r="I217" s="111">
        <v>0</v>
      </c>
      <c r="J217" s="112">
        <v>0</v>
      </c>
      <c r="K217" s="77">
        <f t="shared" si="39"/>
        <v>0</v>
      </c>
      <c r="N217" s="6">
        <f t="shared" si="38"/>
        <v>0</v>
      </c>
      <c r="V217" s="46"/>
    </row>
    <row r="218" spans="1:22" ht="51" x14ac:dyDescent="0.2">
      <c r="A218" s="171" t="s">
        <v>123</v>
      </c>
      <c r="B218" s="59" t="s">
        <v>9</v>
      </c>
      <c r="C218" s="60" t="s">
        <v>75</v>
      </c>
      <c r="D218" s="169">
        <v>15000</v>
      </c>
      <c r="E218" s="169">
        <f t="shared" si="41"/>
        <v>15000</v>
      </c>
      <c r="F218" s="170">
        <f t="shared" si="40"/>
        <v>15000</v>
      </c>
      <c r="G218" s="110">
        <v>0</v>
      </c>
      <c r="H218" s="111">
        <v>0</v>
      </c>
      <c r="I218" s="111">
        <v>0</v>
      </c>
      <c r="J218" s="112">
        <v>0</v>
      </c>
      <c r="K218" s="77">
        <f t="shared" si="39"/>
        <v>0</v>
      </c>
      <c r="N218" s="6">
        <f t="shared" si="38"/>
        <v>0</v>
      </c>
      <c r="V218" s="46"/>
    </row>
    <row r="219" spans="1:22" ht="39.950000000000003" customHeight="1" x14ac:dyDescent="0.2">
      <c r="A219" s="132" t="s">
        <v>124</v>
      </c>
      <c r="B219" s="19" t="s">
        <v>9</v>
      </c>
      <c r="C219" s="20" t="s">
        <v>75</v>
      </c>
      <c r="D219" s="50">
        <v>1000</v>
      </c>
      <c r="E219" s="50">
        <f t="shared" si="41"/>
        <v>1000</v>
      </c>
      <c r="F219" s="81">
        <f t="shared" si="40"/>
        <v>1000</v>
      </c>
      <c r="G219" s="51">
        <v>0</v>
      </c>
      <c r="H219" s="52">
        <v>0</v>
      </c>
      <c r="I219" s="52">
        <v>0</v>
      </c>
      <c r="J219" s="53">
        <v>0</v>
      </c>
      <c r="K219" s="77">
        <f t="shared" si="39"/>
        <v>0</v>
      </c>
      <c r="N219" s="6">
        <f t="shared" si="38"/>
        <v>0</v>
      </c>
    </row>
    <row r="220" spans="1:22" ht="54" customHeight="1" x14ac:dyDescent="0.2">
      <c r="A220" s="132" t="s">
        <v>423</v>
      </c>
      <c r="B220" s="19" t="s">
        <v>9</v>
      </c>
      <c r="C220" s="20" t="s">
        <v>75</v>
      </c>
      <c r="D220" s="50">
        <v>1000</v>
      </c>
      <c r="E220" s="50">
        <f t="shared" si="41"/>
        <v>1000</v>
      </c>
      <c r="F220" s="81">
        <f t="shared" si="40"/>
        <v>1000</v>
      </c>
      <c r="G220" s="51">
        <v>0</v>
      </c>
      <c r="H220" s="52">
        <v>0</v>
      </c>
      <c r="I220" s="52">
        <v>0</v>
      </c>
      <c r="J220" s="53">
        <v>0</v>
      </c>
      <c r="K220" s="77">
        <f t="shared" si="39"/>
        <v>0</v>
      </c>
      <c r="N220" s="6">
        <f t="shared" si="38"/>
        <v>0</v>
      </c>
    </row>
    <row r="221" spans="1:22" ht="54" customHeight="1" x14ac:dyDescent="0.2">
      <c r="A221" s="132" t="s">
        <v>125</v>
      </c>
      <c r="B221" s="19" t="s">
        <v>9</v>
      </c>
      <c r="C221" s="20" t="s">
        <v>75</v>
      </c>
      <c r="D221" s="50">
        <v>1000</v>
      </c>
      <c r="E221" s="50">
        <f t="shared" si="41"/>
        <v>1000</v>
      </c>
      <c r="F221" s="81">
        <f t="shared" si="40"/>
        <v>1000</v>
      </c>
      <c r="G221" s="51">
        <v>0</v>
      </c>
      <c r="H221" s="52">
        <v>0</v>
      </c>
      <c r="I221" s="52">
        <v>0</v>
      </c>
      <c r="J221" s="53">
        <v>0</v>
      </c>
      <c r="K221" s="77">
        <f t="shared" si="39"/>
        <v>0</v>
      </c>
      <c r="N221" s="6"/>
    </row>
    <row r="222" spans="1:22" ht="38.25" x14ac:dyDescent="0.2">
      <c r="A222" s="172" t="s">
        <v>126</v>
      </c>
      <c r="B222" s="19" t="s">
        <v>9</v>
      </c>
      <c r="C222" s="20" t="s">
        <v>75</v>
      </c>
      <c r="D222" s="50">
        <v>1000</v>
      </c>
      <c r="E222" s="50">
        <f t="shared" si="41"/>
        <v>1000</v>
      </c>
      <c r="F222" s="81">
        <f t="shared" si="40"/>
        <v>827000</v>
      </c>
      <c r="G222" s="51">
        <v>826000</v>
      </c>
      <c r="H222" s="52">
        <v>0</v>
      </c>
      <c r="I222" s="52">
        <v>0</v>
      </c>
      <c r="J222" s="53">
        <v>0</v>
      </c>
      <c r="K222" s="77">
        <f t="shared" si="39"/>
        <v>0</v>
      </c>
      <c r="N222" s="6"/>
    </row>
    <row r="223" spans="1:22" ht="38.25" x14ac:dyDescent="0.2">
      <c r="A223" s="173" t="s">
        <v>127</v>
      </c>
      <c r="B223" s="19" t="s">
        <v>9</v>
      </c>
      <c r="C223" s="20" t="s">
        <v>75</v>
      </c>
      <c r="D223" s="50">
        <v>1000</v>
      </c>
      <c r="E223" s="50">
        <f t="shared" si="41"/>
        <v>1000</v>
      </c>
      <c r="F223" s="81">
        <f t="shared" si="40"/>
        <v>1072000</v>
      </c>
      <c r="G223" s="51">
        <v>1071000</v>
      </c>
      <c r="H223" s="52">
        <v>0</v>
      </c>
      <c r="I223" s="52">
        <v>0</v>
      </c>
      <c r="J223" s="53">
        <v>0</v>
      </c>
      <c r="K223" s="77">
        <f t="shared" si="39"/>
        <v>0</v>
      </c>
      <c r="N223" s="6"/>
    </row>
    <row r="224" spans="1:22" ht="25.5" x14ac:dyDescent="0.2">
      <c r="A224" s="172" t="s">
        <v>128</v>
      </c>
      <c r="B224" s="19" t="s">
        <v>9</v>
      </c>
      <c r="C224" s="20" t="s">
        <v>75</v>
      </c>
      <c r="D224" s="50">
        <v>1000</v>
      </c>
      <c r="E224" s="50">
        <f t="shared" si="41"/>
        <v>1000</v>
      </c>
      <c r="F224" s="81">
        <f t="shared" si="40"/>
        <v>872000</v>
      </c>
      <c r="G224" s="51">
        <v>871000</v>
      </c>
      <c r="H224" s="52">
        <v>0</v>
      </c>
      <c r="I224" s="52">
        <v>0</v>
      </c>
      <c r="J224" s="53">
        <v>0</v>
      </c>
      <c r="K224" s="77">
        <f t="shared" si="39"/>
        <v>0</v>
      </c>
      <c r="N224" s="6"/>
    </row>
    <row r="225" spans="1:14" ht="25.5" x14ac:dyDescent="0.2">
      <c r="A225" s="173" t="s">
        <v>129</v>
      </c>
      <c r="B225" s="19" t="s">
        <v>9</v>
      </c>
      <c r="C225" s="20" t="s">
        <v>75</v>
      </c>
      <c r="D225" s="50">
        <v>1000</v>
      </c>
      <c r="E225" s="50">
        <f t="shared" si="41"/>
        <v>1000</v>
      </c>
      <c r="F225" s="81">
        <f t="shared" si="40"/>
        <v>728000</v>
      </c>
      <c r="G225" s="51">
        <v>727000</v>
      </c>
      <c r="H225" s="52">
        <v>0</v>
      </c>
      <c r="I225" s="52">
        <v>0</v>
      </c>
      <c r="J225" s="53">
        <v>0</v>
      </c>
      <c r="K225" s="77">
        <f t="shared" si="39"/>
        <v>0</v>
      </c>
      <c r="N225" s="6"/>
    </row>
    <row r="226" spans="1:14" ht="25.5" x14ac:dyDescent="0.2">
      <c r="A226" s="174" t="s">
        <v>130</v>
      </c>
      <c r="B226" s="19" t="s">
        <v>9</v>
      </c>
      <c r="C226" s="20" t="s">
        <v>75</v>
      </c>
      <c r="D226" s="50">
        <v>1000</v>
      </c>
      <c r="E226" s="50">
        <f t="shared" si="41"/>
        <v>1000</v>
      </c>
      <c r="F226" s="81">
        <f t="shared" si="40"/>
        <v>1025000</v>
      </c>
      <c r="G226" s="51">
        <v>1024000</v>
      </c>
      <c r="H226" s="52">
        <v>0</v>
      </c>
      <c r="I226" s="52">
        <v>0</v>
      </c>
      <c r="J226" s="53">
        <v>0</v>
      </c>
      <c r="K226" s="77">
        <f t="shared" si="39"/>
        <v>0</v>
      </c>
      <c r="N226" s="6"/>
    </row>
    <row r="227" spans="1:14" ht="25.5" x14ac:dyDescent="0.2">
      <c r="A227" s="172" t="s">
        <v>131</v>
      </c>
      <c r="B227" s="19" t="s">
        <v>9</v>
      </c>
      <c r="C227" s="20" t="s">
        <v>75</v>
      </c>
      <c r="D227" s="50">
        <v>1000</v>
      </c>
      <c r="E227" s="50">
        <f t="shared" si="41"/>
        <v>1000</v>
      </c>
      <c r="F227" s="81">
        <f t="shared" si="40"/>
        <v>916000</v>
      </c>
      <c r="G227" s="51">
        <v>915000</v>
      </c>
      <c r="H227" s="52">
        <v>0</v>
      </c>
      <c r="I227" s="52">
        <v>0</v>
      </c>
      <c r="J227" s="53">
        <v>0</v>
      </c>
      <c r="K227" s="77">
        <f t="shared" si="39"/>
        <v>0</v>
      </c>
      <c r="N227" s="6"/>
    </row>
    <row r="228" spans="1:14" ht="25.5" x14ac:dyDescent="0.2">
      <c r="A228" s="174" t="s">
        <v>132</v>
      </c>
      <c r="B228" s="19" t="s">
        <v>9</v>
      </c>
      <c r="C228" s="20" t="s">
        <v>75</v>
      </c>
      <c r="D228" s="50">
        <v>1000</v>
      </c>
      <c r="E228" s="50">
        <f t="shared" si="41"/>
        <v>1000</v>
      </c>
      <c r="F228" s="81">
        <f t="shared" si="40"/>
        <v>844000</v>
      </c>
      <c r="G228" s="51">
        <v>843000</v>
      </c>
      <c r="H228" s="52">
        <v>0</v>
      </c>
      <c r="I228" s="52">
        <v>0</v>
      </c>
      <c r="J228" s="53">
        <v>0</v>
      </c>
      <c r="K228" s="77">
        <f t="shared" si="39"/>
        <v>0</v>
      </c>
      <c r="N228" s="6"/>
    </row>
    <row r="229" spans="1:14" ht="25.5" x14ac:dyDescent="0.2">
      <c r="A229" s="172" t="s">
        <v>133</v>
      </c>
      <c r="B229" s="19" t="s">
        <v>9</v>
      </c>
      <c r="C229" s="20" t="s">
        <v>75</v>
      </c>
      <c r="D229" s="50">
        <v>1000</v>
      </c>
      <c r="E229" s="50">
        <f t="shared" si="41"/>
        <v>1000</v>
      </c>
      <c r="F229" s="81">
        <f t="shared" si="40"/>
        <v>1099000</v>
      </c>
      <c r="G229" s="51">
        <v>1098000</v>
      </c>
      <c r="H229" s="52">
        <v>0</v>
      </c>
      <c r="I229" s="52">
        <v>0</v>
      </c>
      <c r="J229" s="53">
        <v>0</v>
      </c>
      <c r="K229" s="77">
        <f t="shared" si="39"/>
        <v>0</v>
      </c>
      <c r="N229" s="6"/>
    </row>
    <row r="230" spans="1:14" ht="25.5" x14ac:dyDescent="0.2">
      <c r="A230" s="174" t="s">
        <v>134</v>
      </c>
      <c r="B230" s="19" t="s">
        <v>9</v>
      </c>
      <c r="C230" s="20" t="s">
        <v>75</v>
      </c>
      <c r="D230" s="50">
        <v>1000</v>
      </c>
      <c r="E230" s="50">
        <f t="shared" si="41"/>
        <v>1000</v>
      </c>
      <c r="F230" s="81">
        <f t="shared" si="40"/>
        <v>734000</v>
      </c>
      <c r="G230" s="51">
        <v>733000</v>
      </c>
      <c r="H230" s="52">
        <v>0</v>
      </c>
      <c r="I230" s="52">
        <v>0</v>
      </c>
      <c r="J230" s="53">
        <v>0</v>
      </c>
      <c r="K230" s="77">
        <f t="shared" si="39"/>
        <v>0</v>
      </c>
      <c r="N230" s="6"/>
    </row>
    <row r="231" spans="1:14" ht="38.25" x14ac:dyDescent="0.2">
      <c r="A231" s="172" t="s">
        <v>135</v>
      </c>
      <c r="B231" s="19" t="s">
        <v>9</v>
      </c>
      <c r="C231" s="20" t="s">
        <v>75</v>
      </c>
      <c r="D231" s="50">
        <v>1000</v>
      </c>
      <c r="E231" s="50">
        <f t="shared" si="41"/>
        <v>1000</v>
      </c>
      <c r="F231" s="81">
        <f t="shared" si="40"/>
        <v>964000</v>
      </c>
      <c r="G231" s="51">
        <v>963000</v>
      </c>
      <c r="H231" s="52">
        <v>0</v>
      </c>
      <c r="I231" s="52">
        <v>0</v>
      </c>
      <c r="J231" s="53">
        <v>0</v>
      </c>
      <c r="K231" s="77">
        <f t="shared" si="39"/>
        <v>0</v>
      </c>
      <c r="N231" s="6"/>
    </row>
    <row r="232" spans="1:14" ht="38.25" x14ac:dyDescent="0.2">
      <c r="A232" s="174" t="s">
        <v>136</v>
      </c>
      <c r="B232" s="19" t="s">
        <v>9</v>
      </c>
      <c r="C232" s="20" t="s">
        <v>75</v>
      </c>
      <c r="D232" s="50">
        <v>1000</v>
      </c>
      <c r="E232" s="50">
        <f t="shared" si="41"/>
        <v>1000</v>
      </c>
      <c r="F232" s="81">
        <f t="shared" si="40"/>
        <v>951000</v>
      </c>
      <c r="G232" s="51">
        <v>950000</v>
      </c>
      <c r="H232" s="52">
        <v>0</v>
      </c>
      <c r="I232" s="52">
        <v>0</v>
      </c>
      <c r="J232" s="53">
        <v>0</v>
      </c>
      <c r="K232" s="77">
        <f t="shared" si="39"/>
        <v>0</v>
      </c>
      <c r="N232" s="6"/>
    </row>
    <row r="233" spans="1:14" ht="51" x14ac:dyDescent="0.2">
      <c r="A233" s="172" t="s">
        <v>137</v>
      </c>
      <c r="B233" s="19" t="s">
        <v>9</v>
      </c>
      <c r="C233" s="20" t="s">
        <v>75</v>
      </c>
      <c r="D233" s="50">
        <v>1000</v>
      </c>
      <c r="E233" s="50">
        <f t="shared" si="41"/>
        <v>1000</v>
      </c>
      <c r="F233" s="81">
        <f t="shared" si="40"/>
        <v>25000</v>
      </c>
      <c r="G233" s="51">
        <v>24000</v>
      </c>
      <c r="H233" s="52">
        <v>0</v>
      </c>
      <c r="I233" s="52">
        <v>0</v>
      </c>
      <c r="J233" s="53">
        <v>0</v>
      </c>
      <c r="K233" s="77">
        <f t="shared" si="39"/>
        <v>0</v>
      </c>
      <c r="N233" s="6"/>
    </row>
    <row r="234" spans="1:14" ht="51" x14ac:dyDescent="0.2">
      <c r="A234" s="173" t="s">
        <v>138</v>
      </c>
      <c r="B234" s="19" t="s">
        <v>9</v>
      </c>
      <c r="C234" s="20" t="s">
        <v>75</v>
      </c>
      <c r="D234" s="50">
        <v>1000</v>
      </c>
      <c r="E234" s="50">
        <f t="shared" si="41"/>
        <v>1000</v>
      </c>
      <c r="F234" s="81">
        <f t="shared" si="40"/>
        <v>29000</v>
      </c>
      <c r="G234" s="51">
        <v>28000</v>
      </c>
      <c r="H234" s="52">
        <v>0</v>
      </c>
      <c r="I234" s="52">
        <v>0</v>
      </c>
      <c r="J234" s="53">
        <v>0</v>
      </c>
      <c r="K234" s="77">
        <f t="shared" si="39"/>
        <v>0</v>
      </c>
      <c r="N234" s="6"/>
    </row>
    <row r="235" spans="1:14" ht="38.25" x14ac:dyDescent="0.2">
      <c r="A235" s="172" t="s">
        <v>139</v>
      </c>
      <c r="B235" s="19" t="s">
        <v>9</v>
      </c>
      <c r="C235" s="20" t="s">
        <v>75</v>
      </c>
      <c r="D235" s="50">
        <v>1000</v>
      </c>
      <c r="E235" s="50">
        <f t="shared" si="41"/>
        <v>1000</v>
      </c>
      <c r="F235" s="81">
        <f t="shared" si="40"/>
        <v>25000</v>
      </c>
      <c r="G235" s="51">
        <v>24000</v>
      </c>
      <c r="H235" s="52">
        <v>0</v>
      </c>
      <c r="I235" s="52">
        <v>0</v>
      </c>
      <c r="J235" s="53">
        <v>0</v>
      </c>
      <c r="K235" s="77">
        <f t="shared" si="39"/>
        <v>0</v>
      </c>
      <c r="N235" s="6"/>
    </row>
    <row r="236" spans="1:14" ht="46.5" customHeight="1" x14ac:dyDescent="0.2">
      <c r="A236" s="173" t="s">
        <v>140</v>
      </c>
      <c r="B236" s="19" t="s">
        <v>9</v>
      </c>
      <c r="C236" s="20" t="s">
        <v>75</v>
      </c>
      <c r="D236" s="50">
        <v>1000</v>
      </c>
      <c r="E236" s="50">
        <f t="shared" si="41"/>
        <v>1000</v>
      </c>
      <c r="F236" s="81">
        <f t="shared" si="40"/>
        <v>22000</v>
      </c>
      <c r="G236" s="51">
        <v>21000</v>
      </c>
      <c r="H236" s="52">
        <v>0</v>
      </c>
      <c r="I236" s="52">
        <v>0</v>
      </c>
      <c r="J236" s="53">
        <v>0</v>
      </c>
      <c r="K236" s="77">
        <f t="shared" si="39"/>
        <v>0</v>
      </c>
      <c r="N236" s="6"/>
    </row>
    <row r="237" spans="1:14" ht="38.25" x14ac:dyDescent="0.2">
      <c r="A237" s="174" t="s">
        <v>141</v>
      </c>
      <c r="B237" s="19" t="s">
        <v>9</v>
      </c>
      <c r="C237" s="20" t="s">
        <v>75</v>
      </c>
      <c r="D237" s="50">
        <v>1000</v>
      </c>
      <c r="E237" s="50">
        <f t="shared" si="41"/>
        <v>1000</v>
      </c>
      <c r="F237" s="81">
        <f t="shared" si="40"/>
        <v>29000</v>
      </c>
      <c r="G237" s="51">
        <v>28000</v>
      </c>
      <c r="H237" s="52">
        <v>0</v>
      </c>
      <c r="I237" s="52">
        <v>0</v>
      </c>
      <c r="J237" s="53">
        <v>0</v>
      </c>
      <c r="K237" s="77">
        <f t="shared" si="39"/>
        <v>0</v>
      </c>
      <c r="N237" s="6"/>
    </row>
    <row r="238" spans="1:14" ht="38.25" x14ac:dyDescent="0.2">
      <c r="A238" s="172" t="s">
        <v>142</v>
      </c>
      <c r="B238" s="19" t="s">
        <v>9</v>
      </c>
      <c r="C238" s="20" t="s">
        <v>75</v>
      </c>
      <c r="D238" s="50">
        <v>1000</v>
      </c>
      <c r="E238" s="50">
        <f t="shared" si="41"/>
        <v>1000</v>
      </c>
      <c r="F238" s="81">
        <f t="shared" si="40"/>
        <v>26000</v>
      </c>
      <c r="G238" s="51">
        <v>25000</v>
      </c>
      <c r="H238" s="52">
        <v>0</v>
      </c>
      <c r="I238" s="52">
        <v>0</v>
      </c>
      <c r="J238" s="53">
        <v>0</v>
      </c>
      <c r="K238" s="77">
        <f t="shared" si="39"/>
        <v>0</v>
      </c>
      <c r="N238" s="6"/>
    </row>
    <row r="239" spans="1:14" ht="38.25" x14ac:dyDescent="0.2">
      <c r="A239" s="174" t="s">
        <v>143</v>
      </c>
      <c r="B239" s="19" t="s">
        <v>9</v>
      </c>
      <c r="C239" s="20" t="s">
        <v>75</v>
      </c>
      <c r="D239" s="50">
        <v>1000</v>
      </c>
      <c r="E239" s="50">
        <f t="shared" si="41"/>
        <v>1000</v>
      </c>
      <c r="F239" s="81">
        <f t="shared" si="40"/>
        <v>21000</v>
      </c>
      <c r="G239" s="51">
        <v>20000</v>
      </c>
      <c r="H239" s="52">
        <v>0</v>
      </c>
      <c r="I239" s="52">
        <v>0</v>
      </c>
      <c r="J239" s="53">
        <v>0</v>
      </c>
      <c r="K239" s="77">
        <f t="shared" si="39"/>
        <v>0</v>
      </c>
      <c r="N239" s="6"/>
    </row>
    <row r="240" spans="1:14" ht="38.25" x14ac:dyDescent="0.2">
      <c r="A240" s="172" t="s">
        <v>144</v>
      </c>
      <c r="B240" s="19" t="s">
        <v>9</v>
      </c>
      <c r="C240" s="20" t="s">
        <v>75</v>
      </c>
      <c r="D240" s="50">
        <v>1000</v>
      </c>
      <c r="E240" s="50">
        <f t="shared" si="41"/>
        <v>1000</v>
      </c>
      <c r="F240" s="81">
        <f t="shared" si="40"/>
        <v>30000</v>
      </c>
      <c r="G240" s="51">
        <v>29000</v>
      </c>
      <c r="H240" s="52">
        <v>0</v>
      </c>
      <c r="I240" s="52">
        <v>0</v>
      </c>
      <c r="J240" s="53">
        <v>0</v>
      </c>
      <c r="K240" s="77">
        <f t="shared" si="39"/>
        <v>0</v>
      </c>
      <c r="N240" s="6"/>
    </row>
    <row r="241" spans="1:15" ht="38.25" x14ac:dyDescent="0.2">
      <c r="A241" s="174" t="s">
        <v>145</v>
      </c>
      <c r="B241" s="19" t="s">
        <v>9</v>
      </c>
      <c r="C241" s="20" t="s">
        <v>75</v>
      </c>
      <c r="D241" s="50">
        <v>1000</v>
      </c>
      <c r="E241" s="50">
        <f t="shared" si="41"/>
        <v>1000</v>
      </c>
      <c r="F241" s="81">
        <f t="shared" si="40"/>
        <v>22000</v>
      </c>
      <c r="G241" s="51">
        <v>21000</v>
      </c>
      <c r="H241" s="52">
        <v>0</v>
      </c>
      <c r="I241" s="52">
        <v>0</v>
      </c>
      <c r="J241" s="53">
        <v>0</v>
      </c>
      <c r="K241" s="77">
        <f t="shared" si="39"/>
        <v>0</v>
      </c>
      <c r="N241" s="6"/>
    </row>
    <row r="242" spans="1:15" ht="51" x14ac:dyDescent="0.2">
      <c r="A242" s="172" t="s">
        <v>146</v>
      </c>
      <c r="B242" s="19" t="s">
        <v>9</v>
      </c>
      <c r="C242" s="20" t="s">
        <v>75</v>
      </c>
      <c r="D242" s="50">
        <v>1000</v>
      </c>
      <c r="E242" s="50">
        <f t="shared" si="41"/>
        <v>1000</v>
      </c>
      <c r="F242" s="81">
        <f t="shared" si="40"/>
        <v>27000</v>
      </c>
      <c r="G242" s="51">
        <v>26000</v>
      </c>
      <c r="H242" s="52">
        <v>0</v>
      </c>
      <c r="I242" s="52">
        <v>0</v>
      </c>
      <c r="J242" s="53">
        <v>0</v>
      </c>
      <c r="K242" s="77">
        <f t="shared" si="39"/>
        <v>0</v>
      </c>
      <c r="N242" s="6"/>
    </row>
    <row r="243" spans="1:15" ht="51" x14ac:dyDescent="0.2">
      <c r="A243" s="174" t="s">
        <v>147</v>
      </c>
      <c r="B243" s="19" t="s">
        <v>9</v>
      </c>
      <c r="C243" s="20" t="s">
        <v>75</v>
      </c>
      <c r="D243" s="50">
        <v>1000</v>
      </c>
      <c r="E243" s="50">
        <f t="shared" si="41"/>
        <v>1000</v>
      </c>
      <c r="F243" s="81">
        <f t="shared" si="40"/>
        <v>27000</v>
      </c>
      <c r="G243" s="51">
        <v>26000</v>
      </c>
      <c r="H243" s="52">
        <v>0</v>
      </c>
      <c r="I243" s="52">
        <v>0</v>
      </c>
      <c r="J243" s="53">
        <v>0</v>
      </c>
      <c r="K243" s="77">
        <f t="shared" si="39"/>
        <v>0</v>
      </c>
      <c r="N243" s="6"/>
    </row>
    <row r="244" spans="1:15" ht="51" x14ac:dyDescent="0.2">
      <c r="A244" s="172" t="s">
        <v>148</v>
      </c>
      <c r="B244" s="19" t="s">
        <v>9</v>
      </c>
      <c r="C244" s="20" t="s">
        <v>75</v>
      </c>
      <c r="D244" s="50">
        <v>1000</v>
      </c>
      <c r="E244" s="50">
        <f t="shared" si="41"/>
        <v>1000</v>
      </c>
      <c r="F244" s="81">
        <f t="shared" si="40"/>
        <v>5000</v>
      </c>
      <c r="G244" s="51">
        <v>4000</v>
      </c>
      <c r="H244" s="52">
        <v>0</v>
      </c>
      <c r="I244" s="52">
        <v>0</v>
      </c>
      <c r="J244" s="53">
        <v>0</v>
      </c>
      <c r="K244" s="175">
        <f t="shared" si="39"/>
        <v>0</v>
      </c>
      <c r="L244" s="44"/>
      <c r="M244" s="44"/>
      <c r="N244" s="45"/>
      <c r="O244" s="44"/>
    </row>
    <row r="245" spans="1:15" ht="51" x14ac:dyDescent="0.2">
      <c r="A245" s="173" t="s">
        <v>149</v>
      </c>
      <c r="B245" s="19" t="s">
        <v>9</v>
      </c>
      <c r="C245" s="20" t="s">
        <v>75</v>
      </c>
      <c r="D245" s="50">
        <v>1000</v>
      </c>
      <c r="E245" s="50">
        <f t="shared" si="41"/>
        <v>1000</v>
      </c>
      <c r="F245" s="81">
        <f t="shared" si="40"/>
        <v>6000</v>
      </c>
      <c r="G245" s="51">
        <v>5000</v>
      </c>
      <c r="H245" s="52">
        <v>0</v>
      </c>
      <c r="I245" s="52">
        <v>0</v>
      </c>
      <c r="J245" s="53">
        <v>0</v>
      </c>
      <c r="K245" s="77">
        <f t="shared" si="39"/>
        <v>0</v>
      </c>
      <c r="N245" s="6"/>
    </row>
    <row r="246" spans="1:15" ht="38.25" x14ac:dyDescent="0.2">
      <c r="A246" s="172" t="s">
        <v>150</v>
      </c>
      <c r="B246" s="19" t="s">
        <v>9</v>
      </c>
      <c r="C246" s="20" t="s">
        <v>75</v>
      </c>
      <c r="D246" s="50">
        <v>1000</v>
      </c>
      <c r="E246" s="50">
        <f t="shared" si="41"/>
        <v>1000</v>
      </c>
      <c r="F246" s="81">
        <f t="shared" si="40"/>
        <v>6000</v>
      </c>
      <c r="G246" s="51">
        <v>5000</v>
      </c>
      <c r="H246" s="52">
        <v>0</v>
      </c>
      <c r="I246" s="52">
        <v>0</v>
      </c>
      <c r="J246" s="53">
        <v>0</v>
      </c>
      <c r="K246" s="77">
        <f t="shared" si="39"/>
        <v>0</v>
      </c>
      <c r="N246" s="6"/>
    </row>
    <row r="247" spans="1:15" ht="51" x14ac:dyDescent="0.2">
      <c r="A247" s="173" t="s">
        <v>151</v>
      </c>
      <c r="B247" s="19" t="s">
        <v>9</v>
      </c>
      <c r="C247" s="20" t="s">
        <v>75</v>
      </c>
      <c r="D247" s="50">
        <v>1000</v>
      </c>
      <c r="E247" s="50">
        <f t="shared" si="41"/>
        <v>1000</v>
      </c>
      <c r="F247" s="81">
        <f t="shared" si="40"/>
        <v>6000</v>
      </c>
      <c r="G247" s="51">
        <v>5000</v>
      </c>
      <c r="H247" s="52">
        <v>0</v>
      </c>
      <c r="I247" s="52">
        <v>0</v>
      </c>
      <c r="J247" s="53">
        <v>0</v>
      </c>
      <c r="K247" s="77">
        <f t="shared" ref="K247:K254" si="42">D247-E247</f>
        <v>0</v>
      </c>
      <c r="N247" s="6"/>
    </row>
    <row r="248" spans="1:15" ht="51" x14ac:dyDescent="0.2">
      <c r="A248" s="174" t="s">
        <v>152</v>
      </c>
      <c r="B248" s="19" t="s">
        <v>9</v>
      </c>
      <c r="C248" s="20" t="s">
        <v>75</v>
      </c>
      <c r="D248" s="50">
        <v>1000</v>
      </c>
      <c r="E248" s="50">
        <f t="shared" si="41"/>
        <v>1000</v>
      </c>
      <c r="F248" s="81">
        <f t="shared" si="40"/>
        <v>5000</v>
      </c>
      <c r="G248" s="51">
        <v>4000</v>
      </c>
      <c r="H248" s="52">
        <v>0</v>
      </c>
      <c r="I248" s="52">
        <v>0</v>
      </c>
      <c r="J248" s="53">
        <v>0</v>
      </c>
      <c r="K248" s="77">
        <f t="shared" si="42"/>
        <v>0</v>
      </c>
      <c r="N248" s="6"/>
    </row>
    <row r="249" spans="1:15" ht="51" x14ac:dyDescent="0.2">
      <c r="A249" s="172" t="s">
        <v>153</v>
      </c>
      <c r="B249" s="19" t="s">
        <v>9</v>
      </c>
      <c r="C249" s="20" t="s">
        <v>75</v>
      </c>
      <c r="D249" s="50">
        <v>1000</v>
      </c>
      <c r="E249" s="50">
        <f t="shared" si="41"/>
        <v>1000</v>
      </c>
      <c r="F249" s="81">
        <f t="shared" si="40"/>
        <v>6000</v>
      </c>
      <c r="G249" s="51">
        <v>5000</v>
      </c>
      <c r="H249" s="52">
        <v>0</v>
      </c>
      <c r="I249" s="52">
        <v>0</v>
      </c>
      <c r="J249" s="53">
        <v>0</v>
      </c>
      <c r="K249" s="77">
        <f t="shared" si="42"/>
        <v>0</v>
      </c>
      <c r="N249" s="6"/>
    </row>
    <row r="250" spans="1:15" ht="51" x14ac:dyDescent="0.2">
      <c r="A250" s="174" t="s">
        <v>154</v>
      </c>
      <c r="B250" s="19" t="s">
        <v>9</v>
      </c>
      <c r="C250" s="20" t="s">
        <v>75</v>
      </c>
      <c r="D250" s="50">
        <v>1000</v>
      </c>
      <c r="E250" s="50">
        <f t="shared" si="41"/>
        <v>1000</v>
      </c>
      <c r="F250" s="81">
        <f t="shared" si="40"/>
        <v>5000</v>
      </c>
      <c r="G250" s="51">
        <v>4000</v>
      </c>
      <c r="H250" s="52">
        <v>0</v>
      </c>
      <c r="I250" s="52">
        <v>0</v>
      </c>
      <c r="J250" s="53">
        <v>0</v>
      </c>
      <c r="K250" s="77">
        <f t="shared" si="42"/>
        <v>0</v>
      </c>
      <c r="N250" s="6"/>
    </row>
    <row r="251" spans="1:15" ht="51" x14ac:dyDescent="0.2">
      <c r="A251" s="172" t="s">
        <v>155</v>
      </c>
      <c r="B251" s="19" t="s">
        <v>9</v>
      </c>
      <c r="C251" s="20" t="s">
        <v>75</v>
      </c>
      <c r="D251" s="50">
        <v>1000</v>
      </c>
      <c r="E251" s="50">
        <f t="shared" si="41"/>
        <v>1000</v>
      </c>
      <c r="F251" s="81">
        <f t="shared" si="40"/>
        <v>5000</v>
      </c>
      <c r="G251" s="51">
        <v>4000</v>
      </c>
      <c r="H251" s="52">
        <v>0</v>
      </c>
      <c r="I251" s="52">
        <v>0</v>
      </c>
      <c r="J251" s="53">
        <v>0</v>
      </c>
      <c r="K251" s="77">
        <f t="shared" si="42"/>
        <v>0</v>
      </c>
      <c r="N251" s="6"/>
    </row>
    <row r="252" spans="1:15" ht="51" x14ac:dyDescent="0.2">
      <c r="A252" s="174" t="s">
        <v>156</v>
      </c>
      <c r="B252" s="19" t="s">
        <v>9</v>
      </c>
      <c r="C252" s="20" t="s">
        <v>75</v>
      </c>
      <c r="D252" s="50">
        <v>1000</v>
      </c>
      <c r="E252" s="50">
        <f t="shared" si="41"/>
        <v>1000</v>
      </c>
      <c r="F252" s="81">
        <f t="shared" si="40"/>
        <v>6000</v>
      </c>
      <c r="G252" s="51">
        <v>5000</v>
      </c>
      <c r="H252" s="52">
        <v>0</v>
      </c>
      <c r="I252" s="52">
        <v>0</v>
      </c>
      <c r="J252" s="53">
        <v>0</v>
      </c>
      <c r="K252" s="77">
        <f t="shared" si="42"/>
        <v>0</v>
      </c>
      <c r="N252" s="6"/>
    </row>
    <row r="253" spans="1:15" ht="51" x14ac:dyDescent="0.2">
      <c r="A253" s="172" t="s">
        <v>157</v>
      </c>
      <c r="B253" s="19" t="s">
        <v>9</v>
      </c>
      <c r="C253" s="20" t="s">
        <v>75</v>
      </c>
      <c r="D253" s="50">
        <v>1000</v>
      </c>
      <c r="E253" s="50">
        <f t="shared" si="41"/>
        <v>1000</v>
      </c>
      <c r="F253" s="81">
        <f t="shared" si="40"/>
        <v>5000</v>
      </c>
      <c r="G253" s="51">
        <v>4000</v>
      </c>
      <c r="H253" s="52">
        <v>0</v>
      </c>
      <c r="I253" s="52">
        <v>0</v>
      </c>
      <c r="J253" s="53">
        <v>0</v>
      </c>
      <c r="K253" s="77">
        <f t="shared" si="42"/>
        <v>0</v>
      </c>
      <c r="N253" s="6"/>
    </row>
    <row r="254" spans="1:15" ht="51.75" thickBot="1" x14ac:dyDescent="0.25">
      <c r="A254" s="176" t="s">
        <v>158</v>
      </c>
      <c r="B254" s="54" t="s">
        <v>9</v>
      </c>
      <c r="C254" s="55" t="s">
        <v>75</v>
      </c>
      <c r="D254" s="84">
        <v>1000</v>
      </c>
      <c r="E254" s="84">
        <f t="shared" si="41"/>
        <v>1000</v>
      </c>
      <c r="F254" s="177">
        <f t="shared" si="40"/>
        <v>5000</v>
      </c>
      <c r="G254" s="178">
        <v>4000</v>
      </c>
      <c r="H254" s="85">
        <v>0</v>
      </c>
      <c r="I254" s="85">
        <v>0</v>
      </c>
      <c r="J254" s="159">
        <v>0</v>
      </c>
      <c r="K254" s="77">
        <f t="shared" si="42"/>
        <v>0</v>
      </c>
      <c r="N254" s="6">
        <f t="shared" si="38"/>
        <v>0</v>
      </c>
    </row>
    <row r="255" spans="1:15" ht="24.95" customHeight="1" thickBot="1" x14ac:dyDescent="0.25">
      <c r="A255" s="441" t="s">
        <v>159</v>
      </c>
      <c r="B255" s="442"/>
      <c r="C255" s="443"/>
      <c r="D255" s="95">
        <f>SUM(D164:D254)</f>
        <v>42724680</v>
      </c>
      <c r="E255" s="93">
        <f t="shared" ref="E255:J255" si="43">SUM(E164:E254)</f>
        <v>42724680</v>
      </c>
      <c r="F255" s="179">
        <f t="shared" si="43"/>
        <v>221430122</v>
      </c>
      <c r="G255" s="86">
        <f t="shared" si="43"/>
        <v>114314646</v>
      </c>
      <c r="H255" s="95">
        <f t="shared" si="43"/>
        <v>60760824</v>
      </c>
      <c r="I255" s="93">
        <f t="shared" si="43"/>
        <v>3629972</v>
      </c>
      <c r="J255" s="94">
        <f t="shared" si="43"/>
        <v>0</v>
      </c>
      <c r="K255" s="43"/>
      <c r="N255" s="6">
        <f t="shared" si="38"/>
        <v>0</v>
      </c>
    </row>
    <row r="256" spans="1:15" ht="30" customHeight="1" thickBot="1" x14ac:dyDescent="0.25">
      <c r="A256" s="444" t="s">
        <v>388</v>
      </c>
      <c r="B256" s="445"/>
      <c r="C256" s="446"/>
      <c r="D256" s="180">
        <f t="shared" ref="D256:J256" si="44">D13+D24+D62+D82+D88+D159+D162+D255</f>
        <v>62002881</v>
      </c>
      <c r="E256" s="180">
        <f t="shared" si="44"/>
        <v>62002881</v>
      </c>
      <c r="F256" s="180">
        <f t="shared" si="44"/>
        <v>252788963</v>
      </c>
      <c r="G256" s="180">
        <f t="shared" si="44"/>
        <v>126395286</v>
      </c>
      <c r="H256" s="180">
        <f t="shared" si="44"/>
        <v>60760824</v>
      </c>
      <c r="I256" s="180">
        <f t="shared" si="44"/>
        <v>3629972</v>
      </c>
      <c r="J256" s="181">
        <f t="shared" si="44"/>
        <v>0</v>
      </c>
      <c r="K256" s="77"/>
      <c r="N256" s="6">
        <f t="shared" si="38"/>
        <v>0</v>
      </c>
    </row>
    <row r="257" spans="1:22" ht="20.100000000000001" hidden="1" customHeight="1" x14ac:dyDescent="0.2">
      <c r="A257" s="447" t="s">
        <v>160</v>
      </c>
      <c r="B257" s="448"/>
      <c r="C257" s="449"/>
      <c r="D257" s="182">
        <v>740000</v>
      </c>
      <c r="E257" s="182"/>
      <c r="F257" s="182"/>
      <c r="G257" s="183"/>
      <c r="H257" s="183"/>
      <c r="I257" s="184"/>
      <c r="J257" s="185"/>
      <c r="K257" s="43"/>
      <c r="N257" s="6">
        <f t="shared" si="38"/>
        <v>0</v>
      </c>
    </row>
    <row r="258" spans="1:22" ht="35.25" hidden="1" customHeight="1" x14ac:dyDescent="0.2">
      <c r="A258" s="447" t="s">
        <v>160</v>
      </c>
      <c r="B258" s="448"/>
      <c r="C258" s="449"/>
      <c r="D258" s="186">
        <v>0</v>
      </c>
      <c r="E258" s="186"/>
      <c r="F258" s="186"/>
      <c r="G258" s="187"/>
      <c r="H258" s="187"/>
      <c r="I258" s="188"/>
      <c r="J258" s="185"/>
      <c r="K258" s="43"/>
      <c r="N258" s="6">
        <f t="shared" si="38"/>
        <v>0</v>
      </c>
    </row>
    <row r="259" spans="1:22" ht="36.75" customHeight="1" thickBot="1" x14ac:dyDescent="0.25">
      <c r="A259" s="450" t="s">
        <v>361</v>
      </c>
      <c r="B259" s="451"/>
      <c r="C259" s="451"/>
      <c r="D259" s="189">
        <f t="shared" ref="D259:J259" si="45">D264+D270+D290+D317+D332+D363+D381</f>
        <v>40831370</v>
      </c>
      <c r="E259" s="189">
        <f t="shared" si="45"/>
        <v>40831370</v>
      </c>
      <c r="F259" s="189">
        <f t="shared" si="45"/>
        <v>177878086</v>
      </c>
      <c r="G259" s="189">
        <f t="shared" si="45"/>
        <v>113065106</v>
      </c>
      <c r="H259" s="189">
        <f t="shared" si="45"/>
        <v>23981610</v>
      </c>
      <c r="I259" s="189">
        <f t="shared" si="45"/>
        <v>0</v>
      </c>
      <c r="J259" s="190">
        <f t="shared" si="45"/>
        <v>0</v>
      </c>
      <c r="K259" s="43"/>
      <c r="N259" s="6">
        <f t="shared" si="38"/>
        <v>0</v>
      </c>
    </row>
    <row r="260" spans="1:22" ht="21" customHeight="1" thickBot="1" x14ac:dyDescent="0.25">
      <c r="A260" s="425" t="s">
        <v>161</v>
      </c>
      <c r="B260" s="426"/>
      <c r="C260" s="426"/>
      <c r="D260" s="426"/>
      <c r="E260" s="426"/>
      <c r="F260" s="426"/>
      <c r="G260" s="426"/>
      <c r="H260" s="426"/>
      <c r="I260" s="426"/>
      <c r="J260" s="452"/>
      <c r="K260" s="43"/>
      <c r="N260" s="6">
        <f>E260+G260-F260+H260+I260+J260</f>
        <v>0</v>
      </c>
    </row>
    <row r="261" spans="1:22" ht="76.5" x14ac:dyDescent="0.2">
      <c r="A261" s="167" t="s">
        <v>326</v>
      </c>
      <c r="B261" s="57" t="s">
        <v>9</v>
      </c>
      <c r="C261" s="57" t="s">
        <v>162</v>
      </c>
      <c r="D261" s="191">
        <v>810000</v>
      </c>
      <c r="E261" s="191">
        <f>D261</f>
        <v>810000</v>
      </c>
      <c r="F261" s="192">
        <f>E261+G261+H261+I261+J261</f>
        <v>810000</v>
      </c>
      <c r="G261" s="193">
        <v>0</v>
      </c>
      <c r="H261" s="191">
        <v>0</v>
      </c>
      <c r="I261" s="191">
        <v>0</v>
      </c>
      <c r="J261" s="194">
        <v>0</v>
      </c>
      <c r="K261" s="43"/>
      <c r="N261" s="6"/>
    </row>
    <row r="262" spans="1:22" ht="76.5" x14ac:dyDescent="0.2">
      <c r="A262" s="49" t="s">
        <v>327</v>
      </c>
      <c r="B262" s="56" t="s">
        <v>9</v>
      </c>
      <c r="C262" s="56" t="s">
        <v>162</v>
      </c>
      <c r="D262" s="140">
        <v>89500</v>
      </c>
      <c r="E262" s="140">
        <f>D262</f>
        <v>89500</v>
      </c>
      <c r="F262" s="195">
        <f>E262+G262+H262+I262+J262</f>
        <v>89500</v>
      </c>
      <c r="G262" s="196">
        <v>0</v>
      </c>
      <c r="H262" s="140">
        <v>0</v>
      </c>
      <c r="I262" s="140">
        <v>0</v>
      </c>
      <c r="J262" s="141">
        <v>0</v>
      </c>
      <c r="K262" s="43"/>
      <c r="N262" s="6"/>
    </row>
    <row r="263" spans="1:22" ht="26.25" thickBot="1" x14ac:dyDescent="0.25">
      <c r="A263" s="197" t="s">
        <v>397</v>
      </c>
      <c r="B263" s="63" t="s">
        <v>9</v>
      </c>
      <c r="C263" s="63" t="s">
        <v>162</v>
      </c>
      <c r="D263" s="198">
        <v>55100</v>
      </c>
      <c r="E263" s="198">
        <f>D263</f>
        <v>55100</v>
      </c>
      <c r="F263" s="199">
        <f>E263+G263+H263+I263+J263</f>
        <v>55100</v>
      </c>
      <c r="G263" s="200">
        <v>0</v>
      </c>
      <c r="H263" s="198">
        <v>0</v>
      </c>
      <c r="I263" s="198">
        <v>0</v>
      </c>
      <c r="J263" s="201">
        <v>0</v>
      </c>
      <c r="K263" s="43"/>
      <c r="N263" s="6">
        <f>E263+G263-F263+H263+I263+J263</f>
        <v>0</v>
      </c>
    </row>
    <row r="264" spans="1:22" ht="27" customHeight="1" thickBot="1" x14ac:dyDescent="0.25">
      <c r="A264" s="202" t="s">
        <v>163</v>
      </c>
      <c r="B264" s="203"/>
      <c r="C264" s="203"/>
      <c r="D264" s="204">
        <f t="shared" ref="D264:J264" si="46">SUM(D261:D263)</f>
        <v>954600</v>
      </c>
      <c r="E264" s="205">
        <f t="shared" si="46"/>
        <v>954600</v>
      </c>
      <c r="F264" s="204">
        <f t="shared" si="46"/>
        <v>954600</v>
      </c>
      <c r="G264" s="206">
        <f t="shared" si="46"/>
        <v>0</v>
      </c>
      <c r="H264" s="207">
        <f t="shared" si="46"/>
        <v>0</v>
      </c>
      <c r="I264" s="207">
        <f t="shared" si="46"/>
        <v>0</v>
      </c>
      <c r="J264" s="208">
        <f t="shared" si="46"/>
        <v>0</v>
      </c>
      <c r="K264" s="43"/>
      <c r="N264" s="6">
        <f>E264+G264-F264+H264+I264+J264</f>
        <v>0</v>
      </c>
    </row>
    <row r="265" spans="1:22" ht="27" customHeight="1" thickBot="1" x14ac:dyDescent="0.25">
      <c r="A265" s="209" t="s">
        <v>164</v>
      </c>
      <c r="B265" s="210"/>
      <c r="C265" s="210"/>
      <c r="D265" s="211">
        <v>1224100</v>
      </c>
      <c r="E265" s="211">
        <v>1224100</v>
      </c>
      <c r="F265" s="211">
        <v>1224100</v>
      </c>
      <c r="G265" s="212"/>
      <c r="H265" s="212"/>
      <c r="I265" s="212"/>
      <c r="J265" s="212"/>
      <c r="K265" s="43"/>
      <c r="N265" s="6">
        <f>E265+G265-F265+H265+I265+J265</f>
        <v>0</v>
      </c>
    </row>
    <row r="266" spans="1:22" ht="13.5" thickBot="1" x14ac:dyDescent="0.25">
      <c r="A266" s="453" t="s">
        <v>165</v>
      </c>
      <c r="B266" s="454"/>
      <c r="C266" s="455"/>
      <c r="D266" s="213">
        <f>D265+D264</f>
        <v>2178700</v>
      </c>
      <c r="E266" s="213">
        <f>E265+E264</f>
        <v>2178700</v>
      </c>
      <c r="F266" s="213">
        <f t="shared" ref="F266:G266" si="47">F265+F264</f>
        <v>2178700</v>
      </c>
      <c r="G266" s="214">
        <f t="shared" si="47"/>
        <v>0</v>
      </c>
      <c r="H266" s="215">
        <v>0</v>
      </c>
      <c r="I266" s="215">
        <v>0</v>
      </c>
      <c r="J266" s="216">
        <v>0</v>
      </c>
      <c r="K266" s="43"/>
      <c r="N266" s="6">
        <f>E266+G266-F266+H266+I266+J266</f>
        <v>0</v>
      </c>
    </row>
    <row r="267" spans="1:22" ht="13.5" thickBot="1" x14ac:dyDescent="0.25">
      <c r="A267" s="425" t="s">
        <v>166</v>
      </c>
      <c r="B267" s="426"/>
      <c r="C267" s="426"/>
      <c r="D267" s="426"/>
      <c r="E267" s="426"/>
      <c r="F267" s="426"/>
      <c r="G267" s="427"/>
      <c r="H267" s="427"/>
      <c r="I267" s="427"/>
      <c r="J267" s="428"/>
      <c r="K267" s="43"/>
      <c r="N267" s="6"/>
    </row>
    <row r="268" spans="1:22" ht="18" customHeight="1" x14ac:dyDescent="0.2">
      <c r="A268" s="167" t="s">
        <v>365</v>
      </c>
      <c r="B268" s="57" t="s">
        <v>9</v>
      </c>
      <c r="C268" s="58" t="s">
        <v>167</v>
      </c>
      <c r="D268" s="217">
        <v>8700</v>
      </c>
      <c r="E268" s="217">
        <f>D268</f>
        <v>8700</v>
      </c>
      <c r="F268" s="194">
        <f>E268+G268+H268+I268+J268</f>
        <v>8700</v>
      </c>
      <c r="G268" s="218">
        <v>0</v>
      </c>
      <c r="H268" s="191">
        <v>0</v>
      </c>
      <c r="I268" s="191">
        <v>0</v>
      </c>
      <c r="J268" s="194">
        <v>0</v>
      </c>
      <c r="K268" s="43"/>
      <c r="N268" s="6"/>
      <c r="V268" s="6"/>
    </row>
    <row r="269" spans="1:22" ht="25.5" x14ac:dyDescent="0.2">
      <c r="A269" s="49" t="s">
        <v>366</v>
      </c>
      <c r="B269" s="56" t="s">
        <v>9</v>
      </c>
      <c r="C269" s="56" t="s">
        <v>167</v>
      </c>
      <c r="D269" s="140">
        <v>200000</v>
      </c>
      <c r="E269" s="140">
        <f>D269</f>
        <v>200000</v>
      </c>
      <c r="F269" s="141">
        <f>E269+G269+H269+I269+J269</f>
        <v>200000</v>
      </c>
      <c r="G269" s="219">
        <v>0</v>
      </c>
      <c r="H269" s="140">
        <v>0</v>
      </c>
      <c r="I269" s="140">
        <v>0</v>
      </c>
      <c r="J269" s="141">
        <v>0</v>
      </c>
      <c r="K269" s="43"/>
      <c r="N269" s="6"/>
    </row>
    <row r="270" spans="1:22" ht="27" customHeight="1" x14ac:dyDescent="0.2">
      <c r="A270" s="220" t="s">
        <v>168</v>
      </c>
      <c r="B270" s="221"/>
      <c r="C270" s="221"/>
      <c r="D270" s="222">
        <f>SUM(D268:D269)</f>
        <v>208700</v>
      </c>
      <c r="E270" s="222">
        <f t="shared" ref="E270:J270" si="48">SUM(E268:E269)</f>
        <v>208700</v>
      </c>
      <c r="F270" s="223">
        <f t="shared" si="48"/>
        <v>208700</v>
      </c>
      <c r="G270" s="224">
        <f t="shared" si="48"/>
        <v>0</v>
      </c>
      <c r="H270" s="222">
        <f t="shared" si="48"/>
        <v>0</v>
      </c>
      <c r="I270" s="222">
        <f t="shared" si="48"/>
        <v>0</v>
      </c>
      <c r="J270" s="223">
        <f t="shared" si="48"/>
        <v>0</v>
      </c>
      <c r="K270" s="43"/>
      <c r="N270" s="6"/>
    </row>
    <row r="271" spans="1:22" ht="27" customHeight="1" thickBot="1" x14ac:dyDescent="0.25">
      <c r="A271" s="225" t="s">
        <v>169</v>
      </c>
      <c r="B271" s="226"/>
      <c r="C271" s="226"/>
      <c r="D271" s="227">
        <v>43600</v>
      </c>
      <c r="E271" s="227">
        <v>43600</v>
      </c>
      <c r="F271" s="228">
        <v>43600</v>
      </c>
      <c r="G271" s="229"/>
      <c r="H271" s="230"/>
      <c r="I271" s="230"/>
      <c r="J271" s="231"/>
      <c r="K271" s="43"/>
      <c r="N271" s="6"/>
    </row>
    <row r="272" spans="1:22" ht="13.5" thickBot="1" x14ac:dyDescent="0.25">
      <c r="A272" s="402" t="s">
        <v>170</v>
      </c>
      <c r="B272" s="403"/>
      <c r="C272" s="404"/>
      <c r="D272" s="215">
        <f>D271+D270</f>
        <v>252300</v>
      </c>
      <c r="E272" s="215">
        <f t="shared" ref="E272:J272" si="49">E271+E270</f>
        <v>252300</v>
      </c>
      <c r="F272" s="215">
        <f t="shared" si="49"/>
        <v>252300</v>
      </c>
      <c r="G272" s="215">
        <f t="shared" si="49"/>
        <v>0</v>
      </c>
      <c r="H272" s="215">
        <f t="shared" si="49"/>
        <v>0</v>
      </c>
      <c r="I272" s="215">
        <f t="shared" si="49"/>
        <v>0</v>
      </c>
      <c r="J272" s="216">
        <f t="shared" si="49"/>
        <v>0</v>
      </c>
      <c r="K272" s="43"/>
      <c r="N272" s="6"/>
    </row>
    <row r="273" spans="1:14" ht="13.5" thickBot="1" x14ac:dyDescent="0.25">
      <c r="A273" s="405" t="s">
        <v>17</v>
      </c>
      <c r="B273" s="406"/>
      <c r="C273" s="406"/>
      <c r="D273" s="406"/>
      <c r="E273" s="406"/>
      <c r="F273" s="406"/>
      <c r="G273" s="406"/>
      <c r="H273" s="406"/>
      <c r="I273" s="406"/>
      <c r="J273" s="407"/>
      <c r="K273" s="43"/>
      <c r="N273" s="6">
        <f t="shared" ref="N273:N297" si="50">E273+G273-F273+H273+I273+J273</f>
        <v>0</v>
      </c>
    </row>
    <row r="274" spans="1:14" ht="25.5" x14ac:dyDescent="0.2">
      <c r="A274" s="232" t="s">
        <v>171</v>
      </c>
      <c r="B274" s="233" t="s">
        <v>9</v>
      </c>
      <c r="C274" s="233" t="s">
        <v>172</v>
      </c>
      <c r="D274" s="234">
        <v>2004000</v>
      </c>
      <c r="E274" s="234">
        <f>D274</f>
        <v>2004000</v>
      </c>
      <c r="F274" s="235">
        <f>D274+G274+H274+I274+J274</f>
        <v>3737200</v>
      </c>
      <c r="G274" s="236">
        <v>1733200</v>
      </c>
      <c r="H274" s="234">
        <v>0</v>
      </c>
      <c r="I274" s="234">
        <v>0</v>
      </c>
      <c r="J274" s="237">
        <v>0</v>
      </c>
      <c r="K274" s="43"/>
      <c r="N274" s="6">
        <f t="shared" si="50"/>
        <v>0</v>
      </c>
    </row>
    <row r="275" spans="1:14" ht="25.5" x14ac:dyDescent="0.2">
      <c r="A275" s="136" t="s">
        <v>173</v>
      </c>
      <c r="B275" s="20" t="s">
        <v>9</v>
      </c>
      <c r="C275" s="20" t="s">
        <v>172</v>
      </c>
      <c r="D275" s="140">
        <v>1300000</v>
      </c>
      <c r="E275" s="140">
        <f t="shared" ref="E275:E289" si="51">D275</f>
        <v>1300000</v>
      </c>
      <c r="F275" s="238">
        <f t="shared" ref="F275:F289" si="52">D275+G275+H275+I275+J275</f>
        <v>2660600</v>
      </c>
      <c r="G275" s="196">
        <v>1360600</v>
      </c>
      <c r="H275" s="140">
        <v>0</v>
      </c>
      <c r="I275" s="140">
        <v>0</v>
      </c>
      <c r="J275" s="141">
        <v>0</v>
      </c>
      <c r="K275" s="43"/>
      <c r="N275" s="6">
        <f t="shared" si="50"/>
        <v>0</v>
      </c>
    </row>
    <row r="276" spans="1:14" ht="38.25" x14ac:dyDescent="0.2">
      <c r="A276" s="136" t="s">
        <v>174</v>
      </c>
      <c r="B276" s="20" t="s">
        <v>9</v>
      </c>
      <c r="C276" s="20" t="s">
        <v>172</v>
      </c>
      <c r="D276" s="140">
        <v>13000</v>
      </c>
      <c r="E276" s="140">
        <f t="shared" si="51"/>
        <v>13000</v>
      </c>
      <c r="F276" s="238">
        <f t="shared" si="52"/>
        <v>24300</v>
      </c>
      <c r="G276" s="196">
        <v>11300</v>
      </c>
      <c r="H276" s="140">
        <v>0</v>
      </c>
      <c r="I276" s="140">
        <v>0</v>
      </c>
      <c r="J276" s="141">
        <v>0</v>
      </c>
      <c r="K276" s="43"/>
      <c r="N276" s="6">
        <f t="shared" si="50"/>
        <v>0</v>
      </c>
    </row>
    <row r="277" spans="1:14" ht="38.25" x14ac:dyDescent="0.2">
      <c r="A277" s="136" t="s">
        <v>175</v>
      </c>
      <c r="B277" s="20" t="s">
        <v>9</v>
      </c>
      <c r="C277" s="20" t="s">
        <v>172</v>
      </c>
      <c r="D277" s="140">
        <v>13500</v>
      </c>
      <c r="E277" s="140">
        <f t="shared" si="51"/>
        <v>13500</v>
      </c>
      <c r="F277" s="238">
        <f t="shared" si="52"/>
        <v>27400</v>
      </c>
      <c r="G277" s="196">
        <v>13900</v>
      </c>
      <c r="H277" s="140">
        <v>0</v>
      </c>
      <c r="I277" s="140">
        <v>0</v>
      </c>
      <c r="J277" s="141">
        <v>0</v>
      </c>
      <c r="K277" s="43"/>
      <c r="N277" s="6">
        <f t="shared" si="50"/>
        <v>0</v>
      </c>
    </row>
    <row r="278" spans="1:14" ht="38.25" x14ac:dyDescent="0.2">
      <c r="A278" s="136" t="s">
        <v>176</v>
      </c>
      <c r="B278" s="20" t="s">
        <v>9</v>
      </c>
      <c r="C278" s="20" t="s">
        <v>172</v>
      </c>
      <c r="D278" s="140">
        <v>13500</v>
      </c>
      <c r="E278" s="140">
        <f t="shared" si="51"/>
        <v>13500</v>
      </c>
      <c r="F278" s="238">
        <f t="shared" si="52"/>
        <v>25000</v>
      </c>
      <c r="G278" s="196">
        <v>11500</v>
      </c>
      <c r="H278" s="140">
        <v>0</v>
      </c>
      <c r="I278" s="140">
        <v>0</v>
      </c>
      <c r="J278" s="141">
        <v>0</v>
      </c>
      <c r="K278" s="43"/>
      <c r="N278" s="6">
        <f t="shared" si="50"/>
        <v>0</v>
      </c>
    </row>
    <row r="279" spans="1:14" ht="46.5" customHeight="1" x14ac:dyDescent="0.2">
      <c r="A279" s="136" t="s">
        <v>177</v>
      </c>
      <c r="B279" s="20" t="s">
        <v>9</v>
      </c>
      <c r="C279" s="20" t="s">
        <v>172</v>
      </c>
      <c r="D279" s="140">
        <v>6000</v>
      </c>
      <c r="E279" s="140">
        <f t="shared" si="51"/>
        <v>6000</v>
      </c>
      <c r="F279" s="238">
        <f t="shared" si="52"/>
        <v>12200</v>
      </c>
      <c r="G279" s="196">
        <v>6200</v>
      </c>
      <c r="H279" s="140">
        <v>0</v>
      </c>
      <c r="I279" s="140">
        <v>0</v>
      </c>
      <c r="J279" s="141">
        <v>0</v>
      </c>
      <c r="K279" s="43"/>
      <c r="N279" s="6">
        <f t="shared" si="50"/>
        <v>0</v>
      </c>
    </row>
    <row r="280" spans="1:14" ht="27" customHeight="1" x14ac:dyDescent="0.2">
      <c r="A280" s="136" t="s">
        <v>360</v>
      </c>
      <c r="B280" s="20" t="s">
        <v>9</v>
      </c>
      <c r="C280" s="20" t="s">
        <v>172</v>
      </c>
      <c r="D280" s="140">
        <v>89600</v>
      </c>
      <c r="E280" s="140">
        <f t="shared" si="51"/>
        <v>89600</v>
      </c>
      <c r="F280" s="238">
        <f t="shared" si="52"/>
        <v>89600</v>
      </c>
      <c r="G280" s="196">
        <v>0</v>
      </c>
      <c r="H280" s="140">
        <v>0</v>
      </c>
      <c r="I280" s="140">
        <v>0</v>
      </c>
      <c r="J280" s="141">
        <v>0</v>
      </c>
      <c r="K280" s="43"/>
      <c r="N280" s="6">
        <f t="shared" si="50"/>
        <v>0</v>
      </c>
    </row>
    <row r="281" spans="1:14" ht="33.75" customHeight="1" x14ac:dyDescent="0.2">
      <c r="A281" s="136" t="s">
        <v>178</v>
      </c>
      <c r="B281" s="20" t="s">
        <v>9</v>
      </c>
      <c r="C281" s="20" t="s">
        <v>172</v>
      </c>
      <c r="D281" s="140">
        <v>57700</v>
      </c>
      <c r="E281" s="140">
        <f t="shared" si="51"/>
        <v>57700</v>
      </c>
      <c r="F281" s="238">
        <f t="shared" si="52"/>
        <v>57700</v>
      </c>
      <c r="G281" s="196">
        <v>0</v>
      </c>
      <c r="H281" s="140">
        <v>0</v>
      </c>
      <c r="I281" s="140">
        <v>0</v>
      </c>
      <c r="J281" s="141">
        <v>0</v>
      </c>
      <c r="K281" s="43"/>
      <c r="N281" s="6">
        <f t="shared" si="50"/>
        <v>0</v>
      </c>
    </row>
    <row r="282" spans="1:14" ht="33.75" customHeight="1" x14ac:dyDescent="0.2">
      <c r="A282" s="136" t="s">
        <v>322</v>
      </c>
      <c r="B282" s="20" t="s">
        <v>9</v>
      </c>
      <c r="C282" s="20" t="s">
        <v>172</v>
      </c>
      <c r="D282" s="140">
        <v>0</v>
      </c>
      <c r="E282" s="140">
        <f t="shared" si="51"/>
        <v>0</v>
      </c>
      <c r="F282" s="238">
        <f t="shared" si="52"/>
        <v>113500</v>
      </c>
      <c r="G282" s="196">
        <v>113500</v>
      </c>
      <c r="H282" s="140">
        <v>0</v>
      </c>
      <c r="I282" s="140">
        <v>0</v>
      </c>
      <c r="J282" s="141">
        <v>0</v>
      </c>
      <c r="K282" s="43"/>
      <c r="N282" s="6">
        <f t="shared" si="50"/>
        <v>0</v>
      </c>
    </row>
    <row r="283" spans="1:14" ht="33.75" customHeight="1" x14ac:dyDescent="0.2">
      <c r="A283" s="136" t="s">
        <v>323</v>
      </c>
      <c r="B283" s="20" t="s">
        <v>9</v>
      </c>
      <c r="C283" s="20" t="s">
        <v>172</v>
      </c>
      <c r="D283" s="140">
        <v>0</v>
      </c>
      <c r="E283" s="140">
        <f t="shared" si="51"/>
        <v>0</v>
      </c>
      <c r="F283" s="238">
        <f t="shared" si="52"/>
        <v>29200</v>
      </c>
      <c r="G283" s="196">
        <v>29200</v>
      </c>
      <c r="H283" s="140">
        <v>0</v>
      </c>
      <c r="I283" s="140">
        <v>0</v>
      </c>
      <c r="J283" s="141">
        <v>0</v>
      </c>
      <c r="K283" s="43"/>
      <c r="N283" s="6">
        <f t="shared" si="50"/>
        <v>0</v>
      </c>
    </row>
    <row r="284" spans="1:14" ht="33.75" customHeight="1" x14ac:dyDescent="0.2">
      <c r="A284" s="136" t="s">
        <v>324</v>
      </c>
      <c r="B284" s="20" t="s">
        <v>9</v>
      </c>
      <c r="C284" s="20" t="s">
        <v>172</v>
      </c>
      <c r="D284" s="140">
        <v>0</v>
      </c>
      <c r="E284" s="140">
        <f t="shared" si="51"/>
        <v>0</v>
      </c>
      <c r="F284" s="238">
        <f t="shared" si="52"/>
        <v>32500</v>
      </c>
      <c r="G284" s="196">
        <v>32500</v>
      </c>
      <c r="H284" s="140">
        <v>0</v>
      </c>
      <c r="I284" s="140">
        <v>0</v>
      </c>
      <c r="J284" s="141">
        <v>0</v>
      </c>
      <c r="K284" s="43"/>
      <c r="N284" s="6">
        <f t="shared" si="50"/>
        <v>0</v>
      </c>
    </row>
    <row r="285" spans="1:14" ht="25.5" x14ac:dyDescent="0.2">
      <c r="A285" s="136" t="s">
        <v>325</v>
      </c>
      <c r="B285" s="20" t="s">
        <v>9</v>
      </c>
      <c r="C285" s="20" t="s">
        <v>172</v>
      </c>
      <c r="D285" s="140">
        <v>0</v>
      </c>
      <c r="E285" s="140">
        <f t="shared" si="51"/>
        <v>0</v>
      </c>
      <c r="F285" s="238">
        <f t="shared" si="52"/>
        <v>13100</v>
      </c>
      <c r="G285" s="196">
        <v>13100</v>
      </c>
      <c r="H285" s="140">
        <v>0</v>
      </c>
      <c r="I285" s="140">
        <v>0</v>
      </c>
      <c r="J285" s="141">
        <v>0</v>
      </c>
      <c r="K285" s="43"/>
      <c r="N285" s="6">
        <f t="shared" si="50"/>
        <v>0</v>
      </c>
    </row>
    <row r="286" spans="1:14" ht="25.5" x14ac:dyDescent="0.2">
      <c r="A286" s="136" t="s">
        <v>179</v>
      </c>
      <c r="B286" s="20" t="s">
        <v>9</v>
      </c>
      <c r="C286" s="20" t="s">
        <v>172</v>
      </c>
      <c r="D286" s="140">
        <v>0</v>
      </c>
      <c r="E286" s="140">
        <f t="shared" si="51"/>
        <v>0</v>
      </c>
      <c r="F286" s="238">
        <f t="shared" si="52"/>
        <v>5228888</v>
      </c>
      <c r="G286" s="196">
        <v>5228888</v>
      </c>
      <c r="H286" s="140">
        <v>0</v>
      </c>
      <c r="I286" s="140">
        <v>0</v>
      </c>
      <c r="J286" s="141">
        <v>0</v>
      </c>
      <c r="K286" s="43"/>
      <c r="N286" s="6">
        <f t="shared" si="50"/>
        <v>0</v>
      </c>
    </row>
    <row r="287" spans="1:14" ht="25.5" x14ac:dyDescent="0.2">
      <c r="A287" s="239" t="s">
        <v>180</v>
      </c>
      <c r="B287" s="104" t="s">
        <v>9</v>
      </c>
      <c r="C287" s="104" t="s">
        <v>172</v>
      </c>
      <c r="D287" s="240">
        <v>150300</v>
      </c>
      <c r="E287" s="240">
        <f t="shared" si="51"/>
        <v>150300</v>
      </c>
      <c r="F287" s="241">
        <f t="shared" si="52"/>
        <v>150300</v>
      </c>
      <c r="G287" s="242">
        <v>0</v>
      </c>
      <c r="H287" s="240">
        <v>0</v>
      </c>
      <c r="I287" s="240">
        <v>0</v>
      </c>
      <c r="J287" s="243">
        <v>0</v>
      </c>
      <c r="K287" s="43"/>
      <c r="N287" s="6">
        <f t="shared" si="50"/>
        <v>0</v>
      </c>
    </row>
    <row r="288" spans="1:14" ht="38.25" x14ac:dyDescent="0.2">
      <c r="A288" s="136" t="s">
        <v>181</v>
      </c>
      <c r="B288" s="20" t="s">
        <v>9</v>
      </c>
      <c r="C288" s="20" t="s">
        <v>172</v>
      </c>
      <c r="D288" s="140">
        <v>0</v>
      </c>
      <c r="E288" s="140">
        <f t="shared" si="51"/>
        <v>0</v>
      </c>
      <c r="F288" s="238">
        <f t="shared" si="52"/>
        <v>77352</v>
      </c>
      <c r="G288" s="196">
        <v>77352</v>
      </c>
      <c r="H288" s="140">
        <v>0</v>
      </c>
      <c r="I288" s="140">
        <v>0</v>
      </c>
      <c r="J288" s="141">
        <v>0</v>
      </c>
      <c r="K288" s="43"/>
      <c r="N288" s="6"/>
    </row>
    <row r="289" spans="1:20" ht="39" thickBot="1" x14ac:dyDescent="0.25">
      <c r="A289" s="136" t="s">
        <v>182</v>
      </c>
      <c r="B289" s="20" t="s">
        <v>9</v>
      </c>
      <c r="C289" s="20" t="s">
        <v>172</v>
      </c>
      <c r="D289" s="140">
        <v>0</v>
      </c>
      <c r="E289" s="140">
        <f t="shared" si="51"/>
        <v>0</v>
      </c>
      <c r="F289" s="238">
        <f t="shared" si="52"/>
        <v>15526</v>
      </c>
      <c r="G289" s="196">
        <v>15526</v>
      </c>
      <c r="H289" s="140">
        <v>0</v>
      </c>
      <c r="I289" s="140">
        <v>0</v>
      </c>
      <c r="J289" s="141">
        <v>0</v>
      </c>
      <c r="K289" s="43"/>
      <c r="N289" s="6"/>
    </row>
    <row r="290" spans="1:20" ht="24.95" customHeight="1" thickBot="1" x14ac:dyDescent="0.25">
      <c r="A290" s="408" t="s">
        <v>183</v>
      </c>
      <c r="B290" s="409"/>
      <c r="C290" s="410"/>
      <c r="D290" s="244">
        <f t="shared" ref="D290:J290" si="53">SUM(D274:D289)</f>
        <v>3647600</v>
      </c>
      <c r="E290" s="245">
        <f t="shared" si="53"/>
        <v>3647600</v>
      </c>
      <c r="F290" s="246">
        <f t="shared" si="53"/>
        <v>12294366</v>
      </c>
      <c r="G290" s="244">
        <f t="shared" si="53"/>
        <v>8646766</v>
      </c>
      <c r="H290" s="245">
        <f t="shared" si="53"/>
        <v>0</v>
      </c>
      <c r="I290" s="245">
        <f t="shared" si="53"/>
        <v>0</v>
      </c>
      <c r="J290" s="246">
        <f t="shared" si="53"/>
        <v>0</v>
      </c>
      <c r="K290" s="43"/>
      <c r="N290" s="6">
        <f t="shared" si="50"/>
        <v>0</v>
      </c>
    </row>
    <row r="291" spans="1:20" ht="20.100000000000001" customHeight="1" thickBot="1" x14ac:dyDescent="0.25">
      <c r="A291" s="411" t="s">
        <v>184</v>
      </c>
      <c r="B291" s="412"/>
      <c r="C291" s="412"/>
      <c r="D291" s="247">
        <v>83600</v>
      </c>
      <c r="E291" s="247">
        <v>83600</v>
      </c>
      <c r="F291" s="248">
        <v>83600</v>
      </c>
      <c r="G291" s="249">
        <v>0</v>
      </c>
      <c r="H291" s="250">
        <v>0</v>
      </c>
      <c r="I291" s="250">
        <v>0</v>
      </c>
      <c r="J291" s="251">
        <v>0</v>
      </c>
      <c r="K291" s="43"/>
      <c r="N291" s="6">
        <f t="shared" si="50"/>
        <v>0</v>
      </c>
    </row>
    <row r="292" spans="1:20" ht="30" customHeight="1" thickBot="1" x14ac:dyDescent="0.25">
      <c r="A292" s="413" t="s">
        <v>185</v>
      </c>
      <c r="B292" s="414"/>
      <c r="C292" s="414"/>
      <c r="D292" s="252">
        <f>D290+D291</f>
        <v>3731200</v>
      </c>
      <c r="E292" s="252">
        <f t="shared" ref="E292:J292" si="54">E290+E291</f>
        <v>3731200</v>
      </c>
      <c r="F292" s="252">
        <f t="shared" si="54"/>
        <v>12377966</v>
      </c>
      <c r="G292" s="252">
        <f t="shared" si="54"/>
        <v>8646766</v>
      </c>
      <c r="H292" s="252">
        <f t="shared" si="54"/>
        <v>0</v>
      </c>
      <c r="I292" s="252">
        <f t="shared" si="54"/>
        <v>0</v>
      </c>
      <c r="J292" s="253">
        <f t="shared" si="54"/>
        <v>0</v>
      </c>
      <c r="K292" s="43"/>
      <c r="N292" s="6">
        <f t="shared" si="50"/>
        <v>0</v>
      </c>
    </row>
    <row r="293" spans="1:20" ht="13.5" thickBot="1" x14ac:dyDescent="0.25">
      <c r="A293" s="376" t="s">
        <v>186</v>
      </c>
      <c r="B293" s="377"/>
      <c r="C293" s="377"/>
      <c r="D293" s="377"/>
      <c r="E293" s="377"/>
      <c r="F293" s="377"/>
      <c r="G293" s="377"/>
      <c r="H293" s="377"/>
      <c r="I293" s="377"/>
      <c r="J293" s="378"/>
      <c r="K293" s="43"/>
      <c r="N293" s="6">
        <f t="shared" si="50"/>
        <v>0</v>
      </c>
      <c r="T293" s="6"/>
    </row>
    <row r="294" spans="1:20" ht="38.25" x14ac:dyDescent="0.2">
      <c r="A294" s="254" t="s">
        <v>290</v>
      </c>
      <c r="B294" s="255" t="s">
        <v>9</v>
      </c>
      <c r="C294" s="255" t="s">
        <v>187</v>
      </c>
      <c r="D294" s="256">
        <v>1286000</v>
      </c>
      <c r="E294" s="256">
        <f t="shared" ref="E294:E297" si="55">D294</f>
        <v>1286000</v>
      </c>
      <c r="F294" s="257">
        <f t="shared" ref="F294:F297" si="56">D294+G294+H294+I294+J294</f>
        <v>1286000</v>
      </c>
      <c r="G294" s="258">
        <v>0</v>
      </c>
      <c r="H294" s="256">
        <v>0</v>
      </c>
      <c r="I294" s="256">
        <v>0</v>
      </c>
      <c r="J294" s="259">
        <v>0</v>
      </c>
      <c r="K294" s="43"/>
      <c r="N294" s="6"/>
    </row>
    <row r="295" spans="1:20" ht="38.25" x14ac:dyDescent="0.2">
      <c r="A295" s="136" t="s">
        <v>293</v>
      </c>
      <c r="B295" s="20" t="s">
        <v>9</v>
      </c>
      <c r="C295" s="20" t="s">
        <v>187</v>
      </c>
      <c r="D295" s="140">
        <v>32500</v>
      </c>
      <c r="E295" s="140">
        <f t="shared" si="55"/>
        <v>32500</v>
      </c>
      <c r="F295" s="238">
        <f t="shared" si="56"/>
        <v>32500</v>
      </c>
      <c r="G295" s="219">
        <v>0</v>
      </c>
      <c r="H295" s="140">
        <v>0</v>
      </c>
      <c r="I295" s="140">
        <v>0</v>
      </c>
      <c r="J295" s="141">
        <v>0</v>
      </c>
      <c r="K295" s="43"/>
      <c r="N295" s="6">
        <f t="shared" si="50"/>
        <v>0</v>
      </c>
    </row>
    <row r="296" spans="1:20" ht="51" x14ac:dyDescent="0.2">
      <c r="A296" s="136" t="s">
        <v>292</v>
      </c>
      <c r="B296" s="20" t="s">
        <v>9</v>
      </c>
      <c r="C296" s="20" t="s">
        <v>187</v>
      </c>
      <c r="D296" s="140">
        <v>14500</v>
      </c>
      <c r="E296" s="140">
        <f t="shared" si="55"/>
        <v>14500</v>
      </c>
      <c r="F296" s="238">
        <f t="shared" si="56"/>
        <v>14500</v>
      </c>
      <c r="G296" s="219">
        <v>0</v>
      </c>
      <c r="H296" s="140">
        <v>0</v>
      </c>
      <c r="I296" s="140">
        <v>0</v>
      </c>
      <c r="J296" s="141">
        <v>0</v>
      </c>
      <c r="K296" s="43"/>
      <c r="N296" s="6">
        <f t="shared" si="50"/>
        <v>0</v>
      </c>
    </row>
    <row r="297" spans="1:20" ht="38.25" x14ac:dyDescent="0.2">
      <c r="A297" s="136" t="s">
        <v>291</v>
      </c>
      <c r="B297" s="20" t="s">
        <v>9</v>
      </c>
      <c r="C297" s="20" t="s">
        <v>187</v>
      </c>
      <c r="D297" s="140">
        <v>31000</v>
      </c>
      <c r="E297" s="140">
        <f t="shared" si="55"/>
        <v>31000</v>
      </c>
      <c r="F297" s="238">
        <f t="shared" si="56"/>
        <v>31000</v>
      </c>
      <c r="G297" s="219">
        <v>0</v>
      </c>
      <c r="H297" s="140">
        <v>0</v>
      </c>
      <c r="I297" s="140">
        <v>0</v>
      </c>
      <c r="J297" s="141">
        <v>0</v>
      </c>
      <c r="K297" s="43"/>
      <c r="N297" s="6">
        <f t="shared" si="50"/>
        <v>0</v>
      </c>
    </row>
    <row r="298" spans="1:20" ht="25.5" x14ac:dyDescent="0.2">
      <c r="A298" s="239" t="s">
        <v>188</v>
      </c>
      <c r="B298" s="104" t="s">
        <v>9</v>
      </c>
      <c r="C298" s="104" t="s">
        <v>187</v>
      </c>
      <c r="D298" s="240">
        <v>4000000</v>
      </c>
      <c r="E298" s="240">
        <f t="shared" ref="E298:E316" si="57">D298</f>
        <v>4000000</v>
      </c>
      <c r="F298" s="241">
        <f t="shared" ref="F298:F316" si="58">D298+G298+H298+I298+J298</f>
        <v>12000000</v>
      </c>
      <c r="G298" s="260">
        <v>8000000</v>
      </c>
      <c r="H298" s="240">
        <v>0</v>
      </c>
      <c r="I298" s="240">
        <v>0</v>
      </c>
      <c r="J298" s="243">
        <v>0</v>
      </c>
      <c r="K298" s="43"/>
      <c r="N298" s="6">
        <f t="shared" ref="N298:N301" si="59">E298+G298-F298+H298+I298+J298</f>
        <v>0</v>
      </c>
    </row>
    <row r="299" spans="1:20" ht="38.25" x14ac:dyDescent="0.2">
      <c r="A299" s="136" t="s">
        <v>189</v>
      </c>
      <c r="B299" s="20" t="s">
        <v>9</v>
      </c>
      <c r="C299" s="20" t="s">
        <v>187</v>
      </c>
      <c r="D299" s="140">
        <v>281000</v>
      </c>
      <c r="E299" s="140">
        <f t="shared" si="57"/>
        <v>281000</v>
      </c>
      <c r="F299" s="238">
        <f t="shared" si="58"/>
        <v>281000</v>
      </c>
      <c r="G299" s="219">
        <v>0</v>
      </c>
      <c r="H299" s="140">
        <v>0</v>
      </c>
      <c r="I299" s="140">
        <v>0</v>
      </c>
      <c r="J299" s="141">
        <v>0</v>
      </c>
      <c r="K299" s="43"/>
      <c r="N299" s="6">
        <f t="shared" si="59"/>
        <v>0</v>
      </c>
    </row>
    <row r="300" spans="1:20" ht="38.25" x14ac:dyDescent="0.2">
      <c r="A300" s="136" t="s">
        <v>190</v>
      </c>
      <c r="B300" s="20" t="s">
        <v>9</v>
      </c>
      <c r="C300" s="20" t="s">
        <v>187</v>
      </c>
      <c r="D300" s="140">
        <v>28000</v>
      </c>
      <c r="E300" s="140">
        <f t="shared" si="57"/>
        <v>28000</v>
      </c>
      <c r="F300" s="238">
        <f t="shared" si="58"/>
        <v>47600</v>
      </c>
      <c r="G300" s="219">
        <v>19600</v>
      </c>
      <c r="H300" s="140">
        <v>0</v>
      </c>
      <c r="I300" s="140">
        <v>0</v>
      </c>
      <c r="J300" s="141">
        <v>0</v>
      </c>
      <c r="K300" s="43"/>
      <c r="N300" s="6">
        <f t="shared" si="59"/>
        <v>0</v>
      </c>
    </row>
    <row r="301" spans="1:20" ht="51" x14ac:dyDescent="0.2">
      <c r="A301" s="136" t="s">
        <v>191</v>
      </c>
      <c r="B301" s="20" t="s">
        <v>9</v>
      </c>
      <c r="C301" s="20" t="s">
        <v>187</v>
      </c>
      <c r="D301" s="140">
        <v>56400</v>
      </c>
      <c r="E301" s="140">
        <f t="shared" si="57"/>
        <v>56400</v>
      </c>
      <c r="F301" s="238">
        <f t="shared" si="58"/>
        <v>82400</v>
      </c>
      <c r="G301" s="219">
        <v>26000</v>
      </c>
      <c r="H301" s="140">
        <v>0</v>
      </c>
      <c r="I301" s="140">
        <v>0</v>
      </c>
      <c r="J301" s="141">
        <v>0</v>
      </c>
      <c r="K301" s="43"/>
      <c r="N301" s="6">
        <f t="shared" si="59"/>
        <v>0</v>
      </c>
    </row>
    <row r="302" spans="1:20" ht="38.25" x14ac:dyDescent="0.2">
      <c r="A302" s="136" t="s">
        <v>355</v>
      </c>
      <c r="B302" s="20" t="s">
        <v>9</v>
      </c>
      <c r="C302" s="20" t="s">
        <v>187</v>
      </c>
      <c r="D302" s="140">
        <v>1000</v>
      </c>
      <c r="E302" s="140">
        <f t="shared" si="57"/>
        <v>1000</v>
      </c>
      <c r="F302" s="238">
        <f t="shared" si="58"/>
        <v>7855538</v>
      </c>
      <c r="G302" s="219">
        <v>7500000</v>
      </c>
      <c r="H302" s="140">
        <v>354538</v>
      </c>
      <c r="I302" s="140">
        <v>0</v>
      </c>
      <c r="J302" s="141">
        <v>0</v>
      </c>
      <c r="K302" s="43"/>
      <c r="N302" s="6"/>
    </row>
    <row r="303" spans="1:20" ht="38.25" x14ac:dyDescent="0.2">
      <c r="A303" s="136" t="s">
        <v>354</v>
      </c>
      <c r="B303" s="20" t="s">
        <v>9</v>
      </c>
      <c r="C303" s="20" t="s">
        <v>187</v>
      </c>
      <c r="D303" s="140">
        <v>2000</v>
      </c>
      <c r="E303" s="140">
        <f t="shared" si="57"/>
        <v>2000</v>
      </c>
      <c r="F303" s="238">
        <f t="shared" si="58"/>
        <v>327465</v>
      </c>
      <c r="G303" s="219">
        <v>325465</v>
      </c>
      <c r="H303" s="140">
        <v>0</v>
      </c>
      <c r="I303" s="140">
        <v>0</v>
      </c>
      <c r="J303" s="141">
        <v>0</v>
      </c>
      <c r="K303" s="43"/>
      <c r="N303" s="6"/>
    </row>
    <row r="304" spans="1:20" ht="51" x14ac:dyDescent="0.2">
      <c r="A304" s="136" t="s">
        <v>356</v>
      </c>
      <c r="B304" s="20" t="s">
        <v>9</v>
      </c>
      <c r="C304" s="20" t="s">
        <v>187</v>
      </c>
      <c r="D304" s="140">
        <v>1000</v>
      </c>
      <c r="E304" s="140">
        <f t="shared" si="57"/>
        <v>1000</v>
      </c>
      <c r="F304" s="238">
        <f t="shared" si="58"/>
        <v>191000</v>
      </c>
      <c r="G304" s="219">
        <v>100000</v>
      </c>
      <c r="H304" s="140">
        <v>90000</v>
      </c>
      <c r="I304" s="140">
        <v>0</v>
      </c>
      <c r="J304" s="141">
        <v>0</v>
      </c>
      <c r="K304" s="43"/>
      <c r="N304" s="6"/>
    </row>
    <row r="305" spans="1:14" ht="51" x14ac:dyDescent="0.2">
      <c r="A305" s="136" t="s">
        <v>424</v>
      </c>
      <c r="B305" s="20" t="s">
        <v>9</v>
      </c>
      <c r="C305" s="20" t="s">
        <v>187</v>
      </c>
      <c r="D305" s="140">
        <v>1000</v>
      </c>
      <c r="E305" s="140">
        <f t="shared" si="57"/>
        <v>1000</v>
      </c>
      <c r="F305" s="238">
        <f t="shared" si="58"/>
        <v>30750</v>
      </c>
      <c r="G305" s="219">
        <v>20000</v>
      </c>
      <c r="H305" s="140">
        <v>9750</v>
      </c>
      <c r="I305" s="140">
        <v>0</v>
      </c>
      <c r="J305" s="141">
        <v>0</v>
      </c>
      <c r="K305" s="43"/>
      <c r="N305" s="6"/>
    </row>
    <row r="306" spans="1:14" ht="25.5" x14ac:dyDescent="0.2">
      <c r="A306" s="239" t="s">
        <v>192</v>
      </c>
      <c r="B306" s="104" t="s">
        <v>9</v>
      </c>
      <c r="C306" s="104" t="s">
        <v>187</v>
      </c>
      <c r="D306" s="260">
        <v>0</v>
      </c>
      <c r="E306" s="240">
        <v>0</v>
      </c>
      <c r="F306" s="241">
        <f t="shared" si="58"/>
        <v>6500000</v>
      </c>
      <c r="G306" s="260">
        <v>3350000</v>
      </c>
      <c r="H306" s="240">
        <v>3150000</v>
      </c>
      <c r="I306" s="240">
        <v>0</v>
      </c>
      <c r="J306" s="243">
        <v>0</v>
      </c>
      <c r="K306" s="43"/>
      <c r="N306" s="6"/>
    </row>
    <row r="307" spans="1:14" ht="25.5" x14ac:dyDescent="0.2">
      <c r="A307" s="239" t="s">
        <v>193</v>
      </c>
      <c r="B307" s="104" t="s">
        <v>9</v>
      </c>
      <c r="C307" s="104" t="s">
        <v>187</v>
      </c>
      <c r="D307" s="240">
        <v>248000</v>
      </c>
      <c r="E307" s="240">
        <f t="shared" si="57"/>
        <v>248000</v>
      </c>
      <c r="F307" s="241">
        <f t="shared" si="58"/>
        <v>248000</v>
      </c>
      <c r="G307" s="260">
        <v>0</v>
      </c>
      <c r="H307" s="240">
        <v>0</v>
      </c>
      <c r="I307" s="240">
        <v>0</v>
      </c>
      <c r="J307" s="243">
        <v>0</v>
      </c>
      <c r="K307" s="43"/>
      <c r="N307" s="6"/>
    </row>
    <row r="308" spans="1:14" ht="38.25" x14ac:dyDescent="0.2">
      <c r="A308" s="136" t="s">
        <v>194</v>
      </c>
      <c r="B308" s="20" t="s">
        <v>9</v>
      </c>
      <c r="C308" s="20" t="s">
        <v>187</v>
      </c>
      <c r="D308" s="140">
        <v>0</v>
      </c>
      <c r="E308" s="140">
        <f t="shared" si="57"/>
        <v>0</v>
      </c>
      <c r="F308" s="238">
        <f t="shared" si="58"/>
        <v>173000</v>
      </c>
      <c r="G308" s="219">
        <v>145000</v>
      </c>
      <c r="H308" s="140">
        <v>28000</v>
      </c>
      <c r="I308" s="140">
        <v>0</v>
      </c>
      <c r="J308" s="141">
        <v>0</v>
      </c>
      <c r="K308" s="43"/>
      <c r="N308" s="6"/>
    </row>
    <row r="309" spans="1:14" ht="38.25" x14ac:dyDescent="0.2">
      <c r="A309" s="136" t="s">
        <v>195</v>
      </c>
      <c r="B309" s="20" t="s">
        <v>9</v>
      </c>
      <c r="C309" s="20" t="s">
        <v>187</v>
      </c>
      <c r="D309" s="140">
        <v>0</v>
      </c>
      <c r="E309" s="140">
        <f t="shared" si="57"/>
        <v>0</v>
      </c>
      <c r="F309" s="238">
        <f t="shared" si="58"/>
        <v>12000</v>
      </c>
      <c r="G309" s="219">
        <v>6500</v>
      </c>
      <c r="H309" s="140">
        <v>5500</v>
      </c>
      <c r="I309" s="140">
        <v>0</v>
      </c>
      <c r="J309" s="141">
        <v>0</v>
      </c>
      <c r="K309" s="43"/>
      <c r="N309" s="6"/>
    </row>
    <row r="310" spans="1:14" ht="25.5" x14ac:dyDescent="0.2">
      <c r="A310" s="239" t="s">
        <v>414</v>
      </c>
      <c r="B310" s="104" t="s">
        <v>9</v>
      </c>
      <c r="C310" s="104" t="s">
        <v>187</v>
      </c>
      <c r="D310" s="240">
        <v>1000</v>
      </c>
      <c r="E310" s="240">
        <f t="shared" si="57"/>
        <v>1000</v>
      </c>
      <c r="F310" s="241">
        <f t="shared" si="58"/>
        <v>2880000</v>
      </c>
      <c r="G310" s="260">
        <v>2879000</v>
      </c>
      <c r="H310" s="240">
        <v>0</v>
      </c>
      <c r="I310" s="240">
        <v>0</v>
      </c>
      <c r="J310" s="243">
        <v>0</v>
      </c>
      <c r="K310" s="43"/>
      <c r="N310" s="6"/>
    </row>
    <row r="311" spans="1:14" ht="25.5" x14ac:dyDescent="0.2">
      <c r="A311" s="239" t="s">
        <v>413</v>
      </c>
      <c r="B311" s="104" t="s">
        <v>9</v>
      </c>
      <c r="C311" s="104" t="s">
        <v>187</v>
      </c>
      <c r="D311" s="240">
        <v>165000</v>
      </c>
      <c r="E311" s="240">
        <f t="shared" si="57"/>
        <v>165000</v>
      </c>
      <c r="F311" s="241">
        <f t="shared" si="58"/>
        <v>165000</v>
      </c>
      <c r="G311" s="260">
        <v>0</v>
      </c>
      <c r="H311" s="240">
        <v>0</v>
      </c>
      <c r="I311" s="240">
        <v>0</v>
      </c>
      <c r="J311" s="243">
        <v>0</v>
      </c>
      <c r="K311" s="43"/>
      <c r="N311" s="6"/>
    </row>
    <row r="312" spans="1:14" ht="38.25" x14ac:dyDescent="0.2">
      <c r="A312" s="239" t="s">
        <v>418</v>
      </c>
      <c r="B312" s="104" t="s">
        <v>9</v>
      </c>
      <c r="C312" s="104" t="s">
        <v>187</v>
      </c>
      <c r="D312" s="240">
        <v>3570</v>
      </c>
      <c r="E312" s="240">
        <f t="shared" si="57"/>
        <v>3570</v>
      </c>
      <c r="F312" s="241">
        <f t="shared" si="58"/>
        <v>14300</v>
      </c>
      <c r="G312" s="260">
        <v>10730</v>
      </c>
      <c r="H312" s="240">
        <v>0</v>
      </c>
      <c r="I312" s="240">
        <v>0</v>
      </c>
      <c r="J312" s="243">
        <v>0</v>
      </c>
      <c r="K312" s="43"/>
      <c r="N312" s="6"/>
    </row>
    <row r="313" spans="1:14" ht="51" x14ac:dyDescent="0.2">
      <c r="A313" s="239" t="s">
        <v>416</v>
      </c>
      <c r="B313" s="104" t="s">
        <v>9</v>
      </c>
      <c r="C313" s="104" t="s">
        <v>187</v>
      </c>
      <c r="D313" s="240">
        <v>1000</v>
      </c>
      <c r="E313" s="240">
        <f t="shared" si="57"/>
        <v>1000</v>
      </c>
      <c r="F313" s="241">
        <f t="shared" si="58"/>
        <v>142800</v>
      </c>
      <c r="G313" s="260">
        <v>141800</v>
      </c>
      <c r="H313" s="240">
        <v>0</v>
      </c>
      <c r="I313" s="240">
        <v>0</v>
      </c>
      <c r="J313" s="243">
        <v>0</v>
      </c>
      <c r="K313" s="43"/>
      <c r="N313" s="6"/>
    </row>
    <row r="314" spans="1:14" ht="50.25" customHeight="1" x14ac:dyDescent="0.2">
      <c r="A314" s="239" t="s">
        <v>415</v>
      </c>
      <c r="B314" s="104" t="s">
        <v>9</v>
      </c>
      <c r="C314" s="104" t="s">
        <v>187</v>
      </c>
      <c r="D314" s="240">
        <v>1000</v>
      </c>
      <c r="E314" s="240">
        <f t="shared" si="57"/>
        <v>1000</v>
      </c>
      <c r="F314" s="241">
        <f t="shared" si="58"/>
        <v>38000</v>
      </c>
      <c r="G314" s="260">
        <v>37000</v>
      </c>
      <c r="H314" s="240">
        <v>0</v>
      </c>
      <c r="I314" s="240">
        <v>0</v>
      </c>
      <c r="J314" s="243">
        <v>0</v>
      </c>
      <c r="K314" s="43"/>
      <c r="N314" s="6"/>
    </row>
    <row r="315" spans="1:14" ht="38.25" x14ac:dyDescent="0.2">
      <c r="A315" s="239" t="s">
        <v>417</v>
      </c>
      <c r="B315" s="104" t="s">
        <v>9</v>
      </c>
      <c r="C315" s="104" t="s">
        <v>187</v>
      </c>
      <c r="D315" s="240">
        <v>117500</v>
      </c>
      <c r="E315" s="240">
        <f t="shared" si="57"/>
        <v>117500</v>
      </c>
      <c r="F315" s="241">
        <f t="shared" si="58"/>
        <v>178000</v>
      </c>
      <c r="G315" s="260">
        <v>60500</v>
      </c>
      <c r="H315" s="240">
        <v>0</v>
      </c>
      <c r="I315" s="240">
        <v>0</v>
      </c>
      <c r="J315" s="243">
        <v>0</v>
      </c>
      <c r="K315" s="43"/>
      <c r="N315" s="6"/>
    </row>
    <row r="316" spans="1:14" ht="42" customHeight="1" thickBot="1" x14ac:dyDescent="0.25">
      <c r="A316" s="136" t="s">
        <v>199</v>
      </c>
      <c r="B316" s="20" t="s">
        <v>9</v>
      </c>
      <c r="C316" s="20" t="s">
        <v>187</v>
      </c>
      <c r="D316" s="140">
        <v>0</v>
      </c>
      <c r="E316" s="140">
        <f t="shared" si="57"/>
        <v>0</v>
      </c>
      <c r="F316" s="238">
        <f t="shared" si="58"/>
        <v>156080</v>
      </c>
      <c r="G316" s="219">
        <v>156080</v>
      </c>
      <c r="H316" s="140">
        <v>0</v>
      </c>
      <c r="I316" s="140">
        <v>0</v>
      </c>
      <c r="J316" s="141">
        <v>0</v>
      </c>
      <c r="K316" s="43"/>
      <c r="N316" s="6">
        <f t="shared" ref="N316:N319" si="60">E316+G316-F316+H316+I316+J316</f>
        <v>0</v>
      </c>
    </row>
    <row r="317" spans="1:14" ht="24.95" customHeight="1" thickBot="1" x14ac:dyDescent="0.25">
      <c r="A317" s="415" t="s">
        <v>200</v>
      </c>
      <c r="B317" s="416"/>
      <c r="C317" s="416"/>
      <c r="D317" s="261">
        <f t="shared" ref="D317:J317" si="61">SUM(D294:D316)</f>
        <v>6271470</v>
      </c>
      <c r="E317" s="261">
        <f t="shared" si="61"/>
        <v>6271470</v>
      </c>
      <c r="F317" s="261">
        <f t="shared" si="61"/>
        <v>32686933</v>
      </c>
      <c r="G317" s="245">
        <f t="shared" si="61"/>
        <v>22777675</v>
      </c>
      <c r="H317" s="245">
        <f t="shared" si="61"/>
        <v>3637788</v>
      </c>
      <c r="I317" s="245">
        <f t="shared" si="61"/>
        <v>0</v>
      </c>
      <c r="J317" s="246">
        <f t="shared" si="61"/>
        <v>0</v>
      </c>
      <c r="K317" s="43"/>
      <c r="N317" s="6">
        <f t="shared" si="60"/>
        <v>0</v>
      </c>
    </row>
    <row r="318" spans="1:14" ht="20.100000000000001" customHeight="1" x14ac:dyDescent="0.2">
      <c r="A318" s="382" t="s">
        <v>201</v>
      </c>
      <c r="B318" s="383"/>
      <c r="C318" s="383"/>
      <c r="D318" s="262">
        <v>169200</v>
      </c>
      <c r="E318" s="262">
        <v>169200</v>
      </c>
      <c r="F318" s="262">
        <v>169200</v>
      </c>
      <c r="G318" s="262"/>
      <c r="H318" s="262"/>
      <c r="I318" s="262"/>
      <c r="J318" s="263"/>
      <c r="K318" s="43"/>
      <c r="N318" s="6">
        <f t="shared" si="60"/>
        <v>0</v>
      </c>
    </row>
    <row r="319" spans="1:14" ht="30" customHeight="1" x14ac:dyDescent="0.2">
      <c r="A319" s="417" t="s">
        <v>202</v>
      </c>
      <c r="B319" s="418"/>
      <c r="C319" s="418"/>
      <c r="D319" s="264">
        <f>D317+D318</f>
        <v>6440670</v>
      </c>
      <c r="E319" s="264">
        <f t="shared" ref="E319:J319" si="62">E317+E318</f>
        <v>6440670</v>
      </c>
      <c r="F319" s="264">
        <f t="shared" si="62"/>
        <v>32856133</v>
      </c>
      <c r="G319" s="264">
        <f t="shared" si="62"/>
        <v>22777675</v>
      </c>
      <c r="H319" s="264">
        <f t="shared" si="62"/>
        <v>3637788</v>
      </c>
      <c r="I319" s="264">
        <f t="shared" si="62"/>
        <v>0</v>
      </c>
      <c r="J319" s="265">
        <f t="shared" si="62"/>
        <v>0</v>
      </c>
      <c r="K319" s="43"/>
      <c r="N319" s="6">
        <f t="shared" si="60"/>
        <v>0</v>
      </c>
    </row>
    <row r="320" spans="1:14" ht="24.95" customHeight="1" x14ac:dyDescent="0.2">
      <c r="A320" s="419" t="s">
        <v>203</v>
      </c>
      <c r="B320" s="420"/>
      <c r="C320" s="420"/>
      <c r="D320" s="420"/>
      <c r="E320" s="420"/>
      <c r="F320" s="420"/>
      <c r="G320" s="420"/>
      <c r="H320" s="420"/>
      <c r="I320" s="420"/>
      <c r="J320" s="421"/>
      <c r="K320" s="43"/>
      <c r="N320" s="6"/>
    </row>
    <row r="321" spans="1:19" ht="21" customHeight="1" x14ac:dyDescent="0.2">
      <c r="A321" s="136" t="s">
        <v>205</v>
      </c>
      <c r="B321" s="20" t="s">
        <v>9</v>
      </c>
      <c r="C321" s="20" t="s">
        <v>204</v>
      </c>
      <c r="D321" s="266">
        <v>1500000</v>
      </c>
      <c r="E321" s="266">
        <f t="shared" ref="E321:E330" si="63">D321</f>
        <v>1500000</v>
      </c>
      <c r="F321" s="267">
        <f t="shared" ref="F321:F330" si="64">E321+G321+H321+I321+J321</f>
        <v>6222000</v>
      </c>
      <c r="G321" s="268">
        <v>4722000</v>
      </c>
      <c r="H321" s="266">
        <v>0</v>
      </c>
      <c r="I321" s="266">
        <v>0</v>
      </c>
      <c r="J321" s="269">
        <v>0</v>
      </c>
      <c r="K321" s="43"/>
      <c r="N321" s="6"/>
    </row>
    <row r="322" spans="1:19" x14ac:dyDescent="0.2">
      <c r="A322" s="136" t="s">
        <v>206</v>
      </c>
      <c r="B322" s="20" t="s">
        <v>9</v>
      </c>
      <c r="C322" s="20" t="s">
        <v>204</v>
      </c>
      <c r="D322" s="266">
        <v>108100</v>
      </c>
      <c r="E322" s="266">
        <f t="shared" si="63"/>
        <v>108100</v>
      </c>
      <c r="F322" s="267">
        <f t="shared" si="64"/>
        <v>108100</v>
      </c>
      <c r="G322" s="268">
        <v>0</v>
      </c>
      <c r="H322" s="266">
        <v>0</v>
      </c>
      <c r="I322" s="266">
        <v>0</v>
      </c>
      <c r="J322" s="269">
        <v>0</v>
      </c>
      <c r="K322" s="43"/>
      <c r="N322" s="6"/>
    </row>
    <row r="323" spans="1:19" x14ac:dyDescent="0.2">
      <c r="A323" s="136" t="s">
        <v>363</v>
      </c>
      <c r="B323" s="20" t="s">
        <v>9</v>
      </c>
      <c r="C323" s="20" t="s">
        <v>204</v>
      </c>
      <c r="D323" s="266">
        <v>7000</v>
      </c>
      <c r="E323" s="266">
        <f t="shared" si="63"/>
        <v>7000</v>
      </c>
      <c r="F323" s="267">
        <f t="shared" si="64"/>
        <v>7000</v>
      </c>
      <c r="G323" s="268">
        <v>0</v>
      </c>
      <c r="H323" s="266">
        <v>0</v>
      </c>
      <c r="I323" s="266">
        <v>0</v>
      </c>
      <c r="J323" s="269">
        <v>0</v>
      </c>
      <c r="K323" s="43"/>
      <c r="N323" s="6"/>
    </row>
    <row r="324" spans="1:19" ht="25.5" x14ac:dyDescent="0.2">
      <c r="A324" s="136" t="s">
        <v>207</v>
      </c>
      <c r="B324" s="20" t="s">
        <v>9</v>
      </c>
      <c r="C324" s="20" t="s">
        <v>204</v>
      </c>
      <c r="D324" s="266">
        <v>12000</v>
      </c>
      <c r="E324" s="266">
        <f t="shared" si="63"/>
        <v>12000</v>
      </c>
      <c r="F324" s="267">
        <f t="shared" si="64"/>
        <v>48000</v>
      </c>
      <c r="G324" s="268">
        <v>36000</v>
      </c>
      <c r="H324" s="266">
        <v>0</v>
      </c>
      <c r="I324" s="266">
        <v>0</v>
      </c>
      <c r="J324" s="269">
        <v>0</v>
      </c>
      <c r="K324" s="43"/>
      <c r="N324" s="6"/>
    </row>
    <row r="325" spans="1:19" ht="25.5" x14ac:dyDescent="0.2">
      <c r="A325" s="136" t="s">
        <v>208</v>
      </c>
      <c r="B325" s="20" t="s">
        <v>9</v>
      </c>
      <c r="C325" s="20" t="s">
        <v>204</v>
      </c>
      <c r="D325" s="266">
        <v>0</v>
      </c>
      <c r="E325" s="266">
        <f t="shared" si="63"/>
        <v>0</v>
      </c>
      <c r="F325" s="267">
        <f t="shared" si="64"/>
        <v>120000</v>
      </c>
      <c r="G325" s="268">
        <v>120000</v>
      </c>
      <c r="H325" s="266">
        <v>0</v>
      </c>
      <c r="I325" s="266">
        <v>0</v>
      </c>
      <c r="J325" s="269">
        <v>0</v>
      </c>
      <c r="K325" s="43"/>
      <c r="N325" s="6"/>
    </row>
    <row r="326" spans="1:19" ht="25.5" x14ac:dyDescent="0.2">
      <c r="A326" s="136" t="s">
        <v>209</v>
      </c>
      <c r="B326" s="20" t="s">
        <v>9</v>
      </c>
      <c r="C326" s="20" t="s">
        <v>204</v>
      </c>
      <c r="D326" s="266">
        <v>0</v>
      </c>
      <c r="E326" s="266">
        <f t="shared" si="63"/>
        <v>0</v>
      </c>
      <c r="F326" s="267">
        <f t="shared" si="64"/>
        <v>17000</v>
      </c>
      <c r="G326" s="268">
        <v>17000</v>
      </c>
      <c r="H326" s="266">
        <v>0</v>
      </c>
      <c r="I326" s="266">
        <v>0</v>
      </c>
      <c r="J326" s="269">
        <v>0</v>
      </c>
      <c r="K326" s="43"/>
      <c r="N326" s="6"/>
    </row>
    <row r="327" spans="1:19" ht="25.5" x14ac:dyDescent="0.2">
      <c r="A327" s="136" t="s">
        <v>210</v>
      </c>
      <c r="B327" s="20" t="s">
        <v>9</v>
      </c>
      <c r="C327" s="20" t="s">
        <v>204</v>
      </c>
      <c r="D327" s="266">
        <v>0</v>
      </c>
      <c r="E327" s="266">
        <f t="shared" si="63"/>
        <v>0</v>
      </c>
      <c r="F327" s="267">
        <f t="shared" si="64"/>
        <v>120000</v>
      </c>
      <c r="G327" s="268">
        <v>120000</v>
      </c>
      <c r="H327" s="266">
        <v>0</v>
      </c>
      <c r="I327" s="266">
        <v>0</v>
      </c>
      <c r="J327" s="269">
        <v>0</v>
      </c>
      <c r="K327" s="43"/>
      <c r="N327" s="6"/>
    </row>
    <row r="328" spans="1:19" ht="25.5" x14ac:dyDescent="0.2">
      <c r="A328" s="136" t="s">
        <v>371</v>
      </c>
      <c r="B328" s="20" t="s">
        <v>9</v>
      </c>
      <c r="C328" s="20" t="s">
        <v>204</v>
      </c>
      <c r="D328" s="266">
        <v>3600</v>
      </c>
      <c r="E328" s="266">
        <f t="shared" si="63"/>
        <v>3600</v>
      </c>
      <c r="F328" s="267">
        <f t="shared" si="64"/>
        <v>15000</v>
      </c>
      <c r="G328" s="268">
        <v>11400</v>
      </c>
      <c r="H328" s="266">
        <v>0</v>
      </c>
      <c r="I328" s="266">
        <v>0</v>
      </c>
      <c r="J328" s="269">
        <v>0</v>
      </c>
      <c r="K328" s="43"/>
      <c r="N328" s="6"/>
    </row>
    <row r="329" spans="1:19" ht="38.25" x14ac:dyDescent="0.2">
      <c r="A329" s="136" t="s">
        <v>211</v>
      </c>
      <c r="B329" s="20" t="s">
        <v>9</v>
      </c>
      <c r="C329" s="20" t="s">
        <v>204</v>
      </c>
      <c r="D329" s="266">
        <v>0</v>
      </c>
      <c r="E329" s="266">
        <f t="shared" si="63"/>
        <v>0</v>
      </c>
      <c r="F329" s="267">
        <f t="shared" si="64"/>
        <v>14000</v>
      </c>
      <c r="G329" s="268">
        <v>14000</v>
      </c>
      <c r="H329" s="266">
        <v>0</v>
      </c>
      <c r="I329" s="266">
        <v>0</v>
      </c>
      <c r="J329" s="269">
        <v>0</v>
      </c>
      <c r="K329" s="43"/>
      <c r="N329" s="6"/>
    </row>
    <row r="330" spans="1:19" ht="25.5" x14ac:dyDescent="0.2">
      <c r="A330" s="136" t="s">
        <v>212</v>
      </c>
      <c r="B330" s="20" t="s">
        <v>9</v>
      </c>
      <c r="C330" s="20" t="s">
        <v>204</v>
      </c>
      <c r="D330" s="266">
        <v>0</v>
      </c>
      <c r="E330" s="266">
        <f t="shared" si="63"/>
        <v>0</v>
      </c>
      <c r="F330" s="267">
        <f t="shared" si="64"/>
        <v>4100</v>
      </c>
      <c r="G330" s="268">
        <v>4100</v>
      </c>
      <c r="H330" s="266">
        <v>0</v>
      </c>
      <c r="I330" s="266">
        <v>0</v>
      </c>
      <c r="J330" s="269">
        <v>0</v>
      </c>
      <c r="K330" s="43"/>
      <c r="N330" s="6"/>
    </row>
    <row r="331" spans="1:19" ht="26.25" thickBot="1" x14ac:dyDescent="0.25">
      <c r="A331" s="270" t="s">
        <v>213</v>
      </c>
      <c r="B331" s="271" t="s">
        <v>9</v>
      </c>
      <c r="C331" s="271" t="s">
        <v>204</v>
      </c>
      <c r="D331" s="272">
        <v>0</v>
      </c>
      <c r="E331" s="272">
        <f>D331</f>
        <v>0</v>
      </c>
      <c r="F331" s="273">
        <f>E331+G331+H331+I331+J331</f>
        <v>5000</v>
      </c>
      <c r="G331" s="274">
        <v>5000</v>
      </c>
      <c r="H331" s="272">
        <v>0</v>
      </c>
      <c r="I331" s="272">
        <v>0</v>
      </c>
      <c r="J331" s="275">
        <v>0</v>
      </c>
      <c r="K331" s="43"/>
      <c r="N331" s="6"/>
    </row>
    <row r="332" spans="1:19" x14ac:dyDescent="0.2">
      <c r="A332" s="422" t="s">
        <v>214</v>
      </c>
      <c r="B332" s="423"/>
      <c r="C332" s="424"/>
      <c r="D332" s="276">
        <f t="shared" ref="D332:J332" si="65">SUM(D321:D331)</f>
        <v>1630700</v>
      </c>
      <c r="E332" s="276">
        <f t="shared" si="65"/>
        <v>1630700</v>
      </c>
      <c r="F332" s="276">
        <f t="shared" si="65"/>
        <v>6680200</v>
      </c>
      <c r="G332" s="276">
        <f t="shared" si="65"/>
        <v>5049500</v>
      </c>
      <c r="H332" s="276">
        <f t="shared" si="65"/>
        <v>0</v>
      </c>
      <c r="I332" s="276">
        <f t="shared" si="65"/>
        <v>0</v>
      </c>
      <c r="J332" s="277">
        <f t="shared" si="65"/>
        <v>0</v>
      </c>
      <c r="K332" s="43"/>
      <c r="N332" s="6"/>
    </row>
    <row r="333" spans="1:19" ht="30" customHeight="1" x14ac:dyDescent="0.2">
      <c r="A333" s="399" t="s">
        <v>215</v>
      </c>
      <c r="B333" s="400"/>
      <c r="C333" s="401"/>
      <c r="D333" s="278">
        <v>505800</v>
      </c>
      <c r="E333" s="278">
        <v>505800</v>
      </c>
      <c r="F333" s="278">
        <v>505800</v>
      </c>
      <c r="G333" s="278"/>
      <c r="H333" s="278"/>
      <c r="I333" s="278"/>
      <c r="J333" s="279"/>
      <c r="K333" s="43"/>
      <c r="N333" s="6"/>
    </row>
    <row r="334" spans="1:19" ht="20.100000000000001" customHeight="1" thickBot="1" x14ac:dyDescent="0.25">
      <c r="A334" s="374" t="s">
        <v>216</v>
      </c>
      <c r="B334" s="375"/>
      <c r="C334" s="375"/>
      <c r="D334" s="280">
        <f>D333+D332</f>
        <v>2136500</v>
      </c>
      <c r="E334" s="280">
        <f t="shared" ref="E334:J334" si="66">E333+E332</f>
        <v>2136500</v>
      </c>
      <c r="F334" s="280">
        <f t="shared" si="66"/>
        <v>7186000</v>
      </c>
      <c r="G334" s="280">
        <f t="shared" si="66"/>
        <v>5049500</v>
      </c>
      <c r="H334" s="280">
        <f t="shared" si="66"/>
        <v>0</v>
      </c>
      <c r="I334" s="280">
        <f t="shared" si="66"/>
        <v>0</v>
      </c>
      <c r="J334" s="281">
        <f t="shared" si="66"/>
        <v>0</v>
      </c>
      <c r="K334" s="43"/>
      <c r="N334" s="6"/>
    </row>
    <row r="335" spans="1:19" ht="24.95" customHeight="1" thickBot="1" x14ac:dyDescent="0.25">
      <c r="A335" s="376" t="s">
        <v>217</v>
      </c>
      <c r="B335" s="377"/>
      <c r="C335" s="377"/>
      <c r="D335" s="377"/>
      <c r="E335" s="377"/>
      <c r="F335" s="377"/>
      <c r="G335" s="377"/>
      <c r="H335" s="377"/>
      <c r="I335" s="377"/>
      <c r="J335" s="378"/>
      <c r="K335" s="43"/>
      <c r="N335" s="6">
        <f>E335+G335-F335+H335+I335+J335</f>
        <v>0</v>
      </c>
      <c r="S335" s="6"/>
    </row>
    <row r="336" spans="1:19" ht="23.25" customHeight="1" x14ac:dyDescent="0.2">
      <c r="A336" s="232" t="s">
        <v>218</v>
      </c>
      <c r="B336" s="233" t="s">
        <v>9</v>
      </c>
      <c r="C336" s="233" t="s">
        <v>219</v>
      </c>
      <c r="D336" s="234">
        <v>1000</v>
      </c>
      <c r="E336" s="234">
        <f t="shared" ref="E336:E342" si="67">D336</f>
        <v>1000</v>
      </c>
      <c r="F336" s="235">
        <f t="shared" ref="F336:F362" si="68">D336+G336+H336+I336+J336</f>
        <v>1505271</v>
      </c>
      <c r="G336" s="282">
        <v>1504271</v>
      </c>
      <c r="H336" s="234">
        <v>0</v>
      </c>
      <c r="I336" s="234">
        <v>0</v>
      </c>
      <c r="J336" s="237">
        <v>0</v>
      </c>
      <c r="K336" s="43"/>
      <c r="N336" s="6"/>
    </row>
    <row r="337" spans="1:14" ht="22.5" customHeight="1" x14ac:dyDescent="0.2">
      <c r="A337" s="239" t="s">
        <v>220</v>
      </c>
      <c r="B337" s="104" t="s">
        <v>9</v>
      </c>
      <c r="C337" s="104" t="s">
        <v>219</v>
      </c>
      <c r="D337" s="240">
        <v>1000</v>
      </c>
      <c r="E337" s="240">
        <f t="shared" si="67"/>
        <v>1000</v>
      </c>
      <c r="F337" s="241">
        <f t="shared" si="68"/>
        <v>2899065</v>
      </c>
      <c r="G337" s="260">
        <v>2898065</v>
      </c>
      <c r="H337" s="240">
        <v>0</v>
      </c>
      <c r="I337" s="240">
        <v>0</v>
      </c>
      <c r="J337" s="243">
        <v>0</v>
      </c>
      <c r="K337" s="43"/>
      <c r="N337" s="6"/>
    </row>
    <row r="338" spans="1:14" ht="21.75" customHeight="1" x14ac:dyDescent="0.2">
      <c r="A338" s="239" t="s">
        <v>221</v>
      </c>
      <c r="B338" s="104" t="s">
        <v>9</v>
      </c>
      <c r="C338" s="104" t="s">
        <v>219</v>
      </c>
      <c r="D338" s="240">
        <v>1000</v>
      </c>
      <c r="E338" s="240">
        <f t="shared" si="67"/>
        <v>1000</v>
      </c>
      <c r="F338" s="241">
        <f t="shared" si="68"/>
        <v>1147678</v>
      </c>
      <c r="G338" s="260">
        <v>1146678</v>
      </c>
      <c r="H338" s="240">
        <v>0</v>
      </c>
      <c r="I338" s="240">
        <v>0</v>
      </c>
      <c r="J338" s="243">
        <v>0</v>
      </c>
      <c r="K338" s="43"/>
      <c r="N338" s="6"/>
    </row>
    <row r="339" spans="1:14" ht="20.25" customHeight="1" x14ac:dyDescent="0.2">
      <c r="A339" s="239" t="s">
        <v>222</v>
      </c>
      <c r="B339" s="104" t="s">
        <v>9</v>
      </c>
      <c r="C339" s="104" t="s">
        <v>219</v>
      </c>
      <c r="D339" s="240">
        <v>1000</v>
      </c>
      <c r="E339" s="240">
        <f t="shared" si="67"/>
        <v>1000</v>
      </c>
      <c r="F339" s="241">
        <f t="shared" si="68"/>
        <v>2611890</v>
      </c>
      <c r="G339" s="260">
        <v>2610890</v>
      </c>
      <c r="H339" s="240">
        <v>0</v>
      </c>
      <c r="I339" s="240">
        <v>0</v>
      </c>
      <c r="J339" s="243">
        <v>0</v>
      </c>
      <c r="K339" s="43"/>
      <c r="N339" s="6"/>
    </row>
    <row r="340" spans="1:14" ht="23.25" customHeight="1" x14ac:dyDescent="0.2">
      <c r="A340" s="136" t="s">
        <v>223</v>
      </c>
      <c r="B340" s="20" t="s">
        <v>9</v>
      </c>
      <c r="C340" s="20" t="s">
        <v>219</v>
      </c>
      <c r="D340" s="140">
        <v>1000</v>
      </c>
      <c r="E340" s="140">
        <f t="shared" si="67"/>
        <v>1000</v>
      </c>
      <c r="F340" s="238">
        <f t="shared" si="68"/>
        <v>1809614</v>
      </c>
      <c r="G340" s="219">
        <v>1808614</v>
      </c>
      <c r="H340" s="140">
        <v>0</v>
      </c>
      <c r="I340" s="140">
        <v>0</v>
      </c>
      <c r="J340" s="141">
        <v>0</v>
      </c>
      <c r="K340" s="43"/>
      <c r="N340" s="6"/>
    </row>
    <row r="341" spans="1:14" ht="70.5" customHeight="1" x14ac:dyDescent="0.2">
      <c r="A341" s="136" t="s">
        <v>224</v>
      </c>
      <c r="B341" s="20" t="s">
        <v>9</v>
      </c>
      <c r="C341" s="20" t="s">
        <v>219</v>
      </c>
      <c r="D341" s="140">
        <v>1000000</v>
      </c>
      <c r="E341" s="140">
        <f t="shared" si="67"/>
        <v>1000000</v>
      </c>
      <c r="F341" s="238">
        <f t="shared" si="68"/>
        <v>13000000</v>
      </c>
      <c r="G341" s="219">
        <v>7000000</v>
      </c>
      <c r="H341" s="140">
        <v>5000000</v>
      </c>
      <c r="I341" s="140">
        <v>0</v>
      </c>
      <c r="J341" s="141">
        <v>0</v>
      </c>
      <c r="K341" s="43"/>
      <c r="N341" s="6"/>
    </row>
    <row r="342" spans="1:14" s="2" customFormat="1" ht="72.75" customHeight="1" x14ac:dyDescent="0.2">
      <c r="A342" s="132" t="s">
        <v>225</v>
      </c>
      <c r="B342" s="20" t="s">
        <v>9</v>
      </c>
      <c r="C342" s="20" t="s">
        <v>219</v>
      </c>
      <c r="D342" s="140">
        <v>293000</v>
      </c>
      <c r="E342" s="140">
        <f t="shared" si="67"/>
        <v>293000</v>
      </c>
      <c r="F342" s="238">
        <f t="shared" si="68"/>
        <v>293000</v>
      </c>
      <c r="G342" s="219">
        <v>0</v>
      </c>
      <c r="H342" s="140">
        <v>0</v>
      </c>
      <c r="I342" s="140">
        <v>0</v>
      </c>
      <c r="J342" s="141">
        <v>0</v>
      </c>
      <c r="K342" s="43"/>
      <c r="N342" s="5"/>
    </row>
    <row r="343" spans="1:14" ht="35.1" hidden="1" customHeight="1" x14ac:dyDescent="0.2">
      <c r="A343" s="283"/>
      <c r="B343" s="20" t="s">
        <v>295</v>
      </c>
      <c r="C343" s="20" t="s">
        <v>298</v>
      </c>
      <c r="D343" s="140"/>
      <c r="E343" s="140">
        <f t="shared" ref="E343" si="69">D343</f>
        <v>0</v>
      </c>
      <c r="F343" s="284">
        <f t="shared" si="68"/>
        <v>0</v>
      </c>
      <c r="G343" s="285">
        <v>0</v>
      </c>
      <c r="H343" s="286">
        <v>0</v>
      </c>
      <c r="I343" s="286">
        <v>0</v>
      </c>
      <c r="J343" s="287">
        <v>0</v>
      </c>
      <c r="K343" s="43"/>
      <c r="N343" s="6">
        <f>E343+G343-F343+H343+I343+J343</f>
        <v>0</v>
      </c>
    </row>
    <row r="344" spans="1:14" ht="24.75" customHeight="1" x14ac:dyDescent="0.2">
      <c r="A344" s="288" t="s">
        <v>226</v>
      </c>
      <c r="B344" s="104" t="s">
        <v>9</v>
      </c>
      <c r="C344" s="104" t="s">
        <v>219</v>
      </c>
      <c r="D344" s="289">
        <v>1000</v>
      </c>
      <c r="E344" s="240">
        <f t="shared" ref="E344:E362" si="70">D344</f>
        <v>1000</v>
      </c>
      <c r="F344" s="241">
        <f t="shared" si="68"/>
        <v>8608</v>
      </c>
      <c r="G344" s="290">
        <v>7608</v>
      </c>
      <c r="H344" s="289">
        <v>0</v>
      </c>
      <c r="I344" s="289">
        <v>0</v>
      </c>
      <c r="J344" s="291">
        <v>0</v>
      </c>
      <c r="K344" s="43"/>
      <c r="N344" s="6"/>
    </row>
    <row r="345" spans="1:14" ht="29.25" customHeight="1" x14ac:dyDescent="0.2">
      <c r="A345" s="288" t="s">
        <v>227</v>
      </c>
      <c r="B345" s="104" t="s">
        <v>9</v>
      </c>
      <c r="C345" s="104" t="s">
        <v>219</v>
      </c>
      <c r="D345" s="289">
        <v>1000</v>
      </c>
      <c r="E345" s="240">
        <f t="shared" si="70"/>
        <v>1000</v>
      </c>
      <c r="F345" s="241">
        <f t="shared" si="68"/>
        <v>16570</v>
      </c>
      <c r="G345" s="290">
        <v>15570</v>
      </c>
      <c r="H345" s="289">
        <v>0</v>
      </c>
      <c r="I345" s="289">
        <v>0</v>
      </c>
      <c r="J345" s="291">
        <v>0</v>
      </c>
      <c r="K345" s="43"/>
      <c r="N345" s="6"/>
    </row>
    <row r="346" spans="1:14" ht="27" customHeight="1" x14ac:dyDescent="0.2">
      <c r="A346" s="288" t="s">
        <v>228</v>
      </c>
      <c r="B346" s="104" t="s">
        <v>9</v>
      </c>
      <c r="C346" s="104" t="s">
        <v>219</v>
      </c>
      <c r="D346" s="289">
        <v>1000</v>
      </c>
      <c r="E346" s="240">
        <f t="shared" si="70"/>
        <v>1000</v>
      </c>
      <c r="F346" s="241">
        <f t="shared" si="68"/>
        <v>6472</v>
      </c>
      <c r="G346" s="290">
        <v>5472</v>
      </c>
      <c r="H346" s="289">
        <v>0</v>
      </c>
      <c r="I346" s="289">
        <v>0</v>
      </c>
      <c r="J346" s="291">
        <v>0</v>
      </c>
      <c r="K346" s="43"/>
      <c r="N346" s="6"/>
    </row>
    <row r="347" spans="1:14" ht="25.5" x14ac:dyDescent="0.2">
      <c r="A347" s="288" t="s">
        <v>229</v>
      </c>
      <c r="B347" s="104" t="s">
        <v>9</v>
      </c>
      <c r="C347" s="104" t="s">
        <v>219</v>
      </c>
      <c r="D347" s="289">
        <v>1000</v>
      </c>
      <c r="E347" s="240">
        <f t="shared" si="70"/>
        <v>1000</v>
      </c>
      <c r="F347" s="241">
        <f t="shared" si="68"/>
        <v>14874</v>
      </c>
      <c r="G347" s="290">
        <v>13874</v>
      </c>
      <c r="H347" s="289">
        <v>0</v>
      </c>
      <c r="I347" s="289">
        <v>0</v>
      </c>
      <c r="J347" s="291">
        <v>0</v>
      </c>
      <c r="K347" s="43"/>
      <c r="N347" s="6"/>
    </row>
    <row r="348" spans="1:14" ht="25.5" x14ac:dyDescent="0.2">
      <c r="A348" s="288" t="s">
        <v>236</v>
      </c>
      <c r="B348" s="104" t="s">
        <v>9</v>
      </c>
      <c r="C348" s="104" t="s">
        <v>219</v>
      </c>
      <c r="D348" s="289">
        <v>1000</v>
      </c>
      <c r="E348" s="240">
        <f t="shared" ref="E348" si="71">D348</f>
        <v>1000</v>
      </c>
      <c r="F348" s="241">
        <f t="shared" ref="F348" si="72">D348+G348+H348+I348+J348</f>
        <v>10140</v>
      </c>
      <c r="G348" s="290">
        <v>9140</v>
      </c>
      <c r="H348" s="289">
        <v>0</v>
      </c>
      <c r="I348" s="289">
        <v>0</v>
      </c>
      <c r="J348" s="291">
        <v>0</v>
      </c>
      <c r="K348" s="43"/>
      <c r="N348" s="6"/>
    </row>
    <row r="349" spans="1:14" ht="81" customHeight="1" x14ac:dyDescent="0.2">
      <c r="A349" s="292" t="s">
        <v>230</v>
      </c>
      <c r="B349" s="20" t="s">
        <v>9</v>
      </c>
      <c r="C349" s="20" t="s">
        <v>219</v>
      </c>
      <c r="D349" s="293">
        <v>5000</v>
      </c>
      <c r="E349" s="140">
        <f t="shared" si="70"/>
        <v>5000</v>
      </c>
      <c r="F349" s="238">
        <f t="shared" si="68"/>
        <v>120000</v>
      </c>
      <c r="G349" s="294">
        <v>70000</v>
      </c>
      <c r="H349" s="293">
        <v>45000</v>
      </c>
      <c r="I349" s="293">
        <v>0</v>
      </c>
      <c r="J349" s="295">
        <v>0</v>
      </c>
      <c r="K349" s="43"/>
      <c r="N349" s="6"/>
    </row>
    <row r="350" spans="1:14" ht="84.75" customHeight="1" x14ac:dyDescent="0.2">
      <c r="A350" s="292" t="s">
        <v>231</v>
      </c>
      <c r="B350" s="20" t="s">
        <v>9</v>
      </c>
      <c r="C350" s="20" t="s">
        <v>219</v>
      </c>
      <c r="D350" s="293">
        <v>5000</v>
      </c>
      <c r="E350" s="140">
        <f t="shared" si="70"/>
        <v>5000</v>
      </c>
      <c r="F350" s="238">
        <f t="shared" si="68"/>
        <v>60000</v>
      </c>
      <c r="G350" s="294">
        <v>30000</v>
      </c>
      <c r="H350" s="293">
        <v>25000</v>
      </c>
      <c r="I350" s="293">
        <v>0</v>
      </c>
      <c r="J350" s="295">
        <v>0</v>
      </c>
      <c r="K350" s="43"/>
      <c r="N350" s="6"/>
    </row>
    <row r="351" spans="1:14" ht="25.5" x14ac:dyDescent="0.2">
      <c r="A351" s="292" t="s">
        <v>232</v>
      </c>
      <c r="B351" s="20" t="s">
        <v>9</v>
      </c>
      <c r="C351" s="20" t="s">
        <v>219</v>
      </c>
      <c r="D351" s="293">
        <v>600000</v>
      </c>
      <c r="E351" s="140">
        <f t="shared" si="70"/>
        <v>600000</v>
      </c>
      <c r="F351" s="238">
        <f t="shared" si="68"/>
        <v>16400000</v>
      </c>
      <c r="G351" s="294">
        <v>14260000</v>
      </c>
      <c r="H351" s="293">
        <v>1540000</v>
      </c>
      <c r="I351" s="293">
        <v>0</v>
      </c>
      <c r="J351" s="295">
        <v>0</v>
      </c>
      <c r="K351" s="43"/>
      <c r="N351" s="6"/>
    </row>
    <row r="352" spans="1:14" ht="32.25" customHeight="1" x14ac:dyDescent="0.2">
      <c r="A352" s="292" t="s">
        <v>233</v>
      </c>
      <c r="B352" s="20" t="s">
        <v>9</v>
      </c>
      <c r="C352" s="20" t="s">
        <v>219</v>
      </c>
      <c r="D352" s="293">
        <v>450000</v>
      </c>
      <c r="E352" s="140">
        <f t="shared" si="70"/>
        <v>450000</v>
      </c>
      <c r="F352" s="238">
        <f t="shared" si="68"/>
        <v>451000</v>
      </c>
      <c r="G352" s="294">
        <v>1000</v>
      </c>
      <c r="H352" s="293">
        <v>0</v>
      </c>
      <c r="I352" s="293">
        <v>0</v>
      </c>
      <c r="J352" s="295">
        <v>0</v>
      </c>
      <c r="K352" s="43"/>
      <c r="N352" s="6"/>
    </row>
    <row r="353" spans="1:19" ht="38.25" x14ac:dyDescent="0.2">
      <c r="A353" s="292" t="s">
        <v>234</v>
      </c>
      <c r="B353" s="20" t="s">
        <v>9</v>
      </c>
      <c r="C353" s="20" t="s">
        <v>219</v>
      </c>
      <c r="D353" s="293">
        <v>16500</v>
      </c>
      <c r="E353" s="140">
        <f t="shared" si="70"/>
        <v>16500</v>
      </c>
      <c r="F353" s="238">
        <f t="shared" si="68"/>
        <v>160100</v>
      </c>
      <c r="G353" s="294">
        <v>143600</v>
      </c>
      <c r="H353" s="293">
        <v>0</v>
      </c>
      <c r="I353" s="293">
        <v>0</v>
      </c>
      <c r="J353" s="295">
        <v>0</v>
      </c>
      <c r="K353" s="43"/>
      <c r="N353" s="6"/>
    </row>
    <row r="354" spans="1:19" ht="51" x14ac:dyDescent="0.2">
      <c r="A354" s="292" t="s">
        <v>235</v>
      </c>
      <c r="B354" s="20" t="s">
        <v>9</v>
      </c>
      <c r="C354" s="20" t="s">
        <v>219</v>
      </c>
      <c r="D354" s="293">
        <v>8500</v>
      </c>
      <c r="E354" s="140">
        <f t="shared" si="70"/>
        <v>8500</v>
      </c>
      <c r="F354" s="238">
        <f t="shared" si="68"/>
        <v>80100</v>
      </c>
      <c r="G354" s="294">
        <v>71600</v>
      </c>
      <c r="H354" s="293">
        <v>0</v>
      </c>
      <c r="I354" s="293">
        <v>0</v>
      </c>
      <c r="J354" s="295">
        <v>0</v>
      </c>
      <c r="K354" s="43"/>
      <c r="N354" s="6"/>
    </row>
    <row r="355" spans="1:19" ht="25.5" x14ac:dyDescent="0.2">
      <c r="A355" s="132" t="s">
        <v>296</v>
      </c>
      <c r="B355" s="61" t="s">
        <v>295</v>
      </c>
      <c r="C355" s="62" t="s">
        <v>219</v>
      </c>
      <c r="D355" s="50">
        <v>0</v>
      </c>
      <c r="E355" s="143">
        <f t="shared" si="70"/>
        <v>0</v>
      </c>
      <c r="F355" s="296">
        <f t="shared" si="68"/>
        <v>476</v>
      </c>
      <c r="G355" s="82">
        <v>476</v>
      </c>
      <c r="H355" s="52">
        <v>0</v>
      </c>
      <c r="I355" s="52">
        <v>0</v>
      </c>
      <c r="J355" s="53">
        <v>0</v>
      </c>
      <c r="K355" s="43"/>
      <c r="N355" s="6"/>
      <c r="P355" s="43"/>
    </row>
    <row r="356" spans="1:19" ht="25.5" x14ac:dyDescent="0.2">
      <c r="A356" s="136" t="s">
        <v>289</v>
      </c>
      <c r="B356" s="61" t="s">
        <v>9</v>
      </c>
      <c r="C356" s="62" t="s">
        <v>219</v>
      </c>
      <c r="D356" s="50">
        <v>0</v>
      </c>
      <c r="E356" s="143">
        <f t="shared" si="70"/>
        <v>0</v>
      </c>
      <c r="F356" s="296">
        <f t="shared" si="68"/>
        <v>3570</v>
      </c>
      <c r="G356" s="151">
        <v>3570</v>
      </c>
      <c r="H356" s="52">
        <v>0</v>
      </c>
      <c r="I356" s="52">
        <v>0</v>
      </c>
      <c r="J356" s="53">
        <v>0</v>
      </c>
      <c r="K356" s="43"/>
      <c r="N356" s="6"/>
      <c r="P356" s="43"/>
    </row>
    <row r="357" spans="1:19" ht="25.5" x14ac:dyDescent="0.2">
      <c r="A357" s="136" t="s">
        <v>294</v>
      </c>
      <c r="B357" s="61" t="s">
        <v>9</v>
      </c>
      <c r="C357" s="62" t="s">
        <v>219</v>
      </c>
      <c r="D357" s="50">
        <v>0</v>
      </c>
      <c r="E357" s="143">
        <f t="shared" si="70"/>
        <v>0</v>
      </c>
      <c r="F357" s="296">
        <f t="shared" si="68"/>
        <v>2380</v>
      </c>
      <c r="G357" s="151">
        <v>2380</v>
      </c>
      <c r="H357" s="52">
        <v>0</v>
      </c>
      <c r="I357" s="52">
        <v>0</v>
      </c>
      <c r="J357" s="53">
        <v>0</v>
      </c>
      <c r="K357" s="43"/>
      <c r="N357" s="6"/>
      <c r="P357" s="43"/>
    </row>
    <row r="358" spans="1:19" ht="40.5" customHeight="1" x14ac:dyDescent="0.2">
      <c r="A358" s="288" t="s">
        <v>237</v>
      </c>
      <c r="B358" s="104" t="s">
        <v>9</v>
      </c>
      <c r="C358" s="104" t="s">
        <v>219</v>
      </c>
      <c r="D358" s="289">
        <v>0</v>
      </c>
      <c r="E358" s="240">
        <f t="shared" si="70"/>
        <v>0</v>
      </c>
      <c r="F358" s="241">
        <f t="shared" si="68"/>
        <v>7532</v>
      </c>
      <c r="G358" s="290">
        <v>7532</v>
      </c>
      <c r="H358" s="289">
        <v>0</v>
      </c>
      <c r="I358" s="289">
        <v>0</v>
      </c>
      <c r="J358" s="291">
        <v>0</v>
      </c>
      <c r="K358" s="43"/>
      <c r="N358" s="6"/>
    </row>
    <row r="359" spans="1:19" ht="39" customHeight="1" x14ac:dyDescent="0.2">
      <c r="A359" s="288" t="s">
        <v>238</v>
      </c>
      <c r="B359" s="104" t="s">
        <v>9</v>
      </c>
      <c r="C359" s="104" t="s">
        <v>219</v>
      </c>
      <c r="D359" s="289">
        <v>0</v>
      </c>
      <c r="E359" s="240">
        <f t="shared" si="70"/>
        <v>0</v>
      </c>
      <c r="F359" s="241">
        <f t="shared" si="68"/>
        <v>1901</v>
      </c>
      <c r="G359" s="290">
        <v>1901</v>
      </c>
      <c r="H359" s="289">
        <v>0</v>
      </c>
      <c r="I359" s="289">
        <v>0</v>
      </c>
      <c r="J359" s="291">
        <v>0</v>
      </c>
      <c r="K359" s="43"/>
      <c r="N359" s="6"/>
    </row>
    <row r="360" spans="1:19" ht="41.25" customHeight="1" x14ac:dyDescent="0.2">
      <c r="A360" s="288" t="s">
        <v>239</v>
      </c>
      <c r="B360" s="104" t="s">
        <v>9</v>
      </c>
      <c r="C360" s="104" t="s">
        <v>219</v>
      </c>
      <c r="D360" s="289">
        <v>0</v>
      </c>
      <c r="E360" s="240">
        <f t="shared" si="70"/>
        <v>0</v>
      </c>
      <c r="F360" s="241">
        <f t="shared" si="68"/>
        <v>5664</v>
      </c>
      <c r="G360" s="290">
        <v>5664</v>
      </c>
      <c r="H360" s="289">
        <v>0</v>
      </c>
      <c r="I360" s="289">
        <v>0</v>
      </c>
      <c r="J360" s="291">
        <v>0</v>
      </c>
      <c r="K360" s="43"/>
      <c r="N360" s="6"/>
    </row>
    <row r="361" spans="1:19" ht="39.75" customHeight="1" x14ac:dyDescent="0.2">
      <c r="A361" s="288" t="s">
        <v>240</v>
      </c>
      <c r="B361" s="104" t="s">
        <v>9</v>
      </c>
      <c r="C361" s="104" t="s">
        <v>219</v>
      </c>
      <c r="D361" s="289">
        <v>0</v>
      </c>
      <c r="E361" s="240">
        <f t="shared" si="70"/>
        <v>0</v>
      </c>
      <c r="F361" s="241">
        <f t="shared" si="68"/>
        <v>13014</v>
      </c>
      <c r="G361" s="290">
        <v>13014</v>
      </c>
      <c r="H361" s="289">
        <v>0</v>
      </c>
      <c r="I361" s="289">
        <v>0</v>
      </c>
      <c r="J361" s="291">
        <v>0</v>
      </c>
      <c r="K361" s="43"/>
      <c r="N361" s="6"/>
    </row>
    <row r="362" spans="1:19" ht="41.25" customHeight="1" thickBot="1" x14ac:dyDescent="0.25">
      <c r="A362" s="288" t="s">
        <v>241</v>
      </c>
      <c r="B362" s="297" t="s">
        <v>9</v>
      </c>
      <c r="C362" s="297" t="s">
        <v>219</v>
      </c>
      <c r="D362" s="298">
        <v>0</v>
      </c>
      <c r="E362" s="298">
        <f t="shared" si="70"/>
        <v>0</v>
      </c>
      <c r="F362" s="299">
        <f t="shared" si="68"/>
        <v>8873</v>
      </c>
      <c r="G362" s="300">
        <v>8873</v>
      </c>
      <c r="H362" s="298">
        <v>0</v>
      </c>
      <c r="I362" s="298">
        <v>0</v>
      </c>
      <c r="J362" s="301">
        <v>0</v>
      </c>
      <c r="K362" s="43"/>
      <c r="N362" s="6"/>
    </row>
    <row r="363" spans="1:19" ht="35.1" customHeight="1" thickBot="1" x14ac:dyDescent="0.25">
      <c r="A363" s="379" t="s">
        <v>242</v>
      </c>
      <c r="B363" s="380"/>
      <c r="C363" s="381"/>
      <c r="D363" s="244">
        <f t="shared" ref="D363:J363" si="73">SUM(D336:D362)</f>
        <v>2388000</v>
      </c>
      <c r="E363" s="245">
        <f t="shared" si="73"/>
        <v>2388000</v>
      </c>
      <c r="F363" s="245">
        <f t="shared" si="73"/>
        <v>40637792</v>
      </c>
      <c r="G363" s="245">
        <f t="shared" si="73"/>
        <v>31639792</v>
      </c>
      <c r="H363" s="245">
        <f t="shared" si="73"/>
        <v>6610000</v>
      </c>
      <c r="I363" s="245">
        <f t="shared" si="73"/>
        <v>0</v>
      </c>
      <c r="J363" s="246">
        <f t="shared" si="73"/>
        <v>0</v>
      </c>
      <c r="K363" s="43"/>
      <c r="N363" s="6">
        <f>E363+G363-F363+H363+I363+J363</f>
        <v>0</v>
      </c>
    </row>
    <row r="364" spans="1:19" ht="24.95" customHeight="1" x14ac:dyDescent="0.2">
      <c r="A364" s="382" t="s">
        <v>243</v>
      </c>
      <c r="B364" s="383"/>
      <c r="C364" s="383"/>
      <c r="D364" s="262">
        <v>61300</v>
      </c>
      <c r="E364" s="262">
        <v>61300</v>
      </c>
      <c r="F364" s="262">
        <v>61300</v>
      </c>
      <c r="G364" s="262"/>
      <c r="H364" s="262"/>
      <c r="I364" s="262"/>
      <c r="J364" s="263"/>
      <c r="K364" s="43"/>
      <c r="N364" s="6"/>
    </row>
    <row r="365" spans="1:19" ht="24.95" customHeight="1" thickBot="1" x14ac:dyDescent="0.25">
      <c r="A365" s="384" t="s">
        <v>244</v>
      </c>
      <c r="B365" s="385"/>
      <c r="C365" s="386"/>
      <c r="D365" s="280">
        <f>D363+D364</f>
        <v>2449300</v>
      </c>
      <c r="E365" s="280">
        <f t="shared" ref="E365:J365" si="74">E363+E364</f>
        <v>2449300</v>
      </c>
      <c r="F365" s="280">
        <f t="shared" si="74"/>
        <v>40699092</v>
      </c>
      <c r="G365" s="280">
        <f t="shared" si="74"/>
        <v>31639792</v>
      </c>
      <c r="H365" s="280">
        <f t="shared" si="74"/>
        <v>6610000</v>
      </c>
      <c r="I365" s="280">
        <f t="shared" si="74"/>
        <v>0</v>
      </c>
      <c r="J365" s="281">
        <f t="shared" si="74"/>
        <v>0</v>
      </c>
      <c r="K365" s="43"/>
      <c r="N365" s="6">
        <f>E365+G365-F365+H365+I365+J365</f>
        <v>0</v>
      </c>
    </row>
    <row r="366" spans="1:19" ht="22.5" customHeight="1" thickBot="1" x14ac:dyDescent="0.25">
      <c r="A366" s="387" t="s">
        <v>245</v>
      </c>
      <c r="B366" s="388"/>
      <c r="C366" s="388"/>
      <c r="D366" s="388"/>
      <c r="E366" s="388"/>
      <c r="F366" s="388"/>
      <c r="G366" s="388"/>
      <c r="H366" s="388"/>
      <c r="I366" s="388"/>
      <c r="J366" s="389"/>
      <c r="K366" s="43"/>
      <c r="N366" s="6">
        <f>E366+G366-F366+H366+I366+J366</f>
        <v>0</v>
      </c>
    </row>
    <row r="367" spans="1:19" ht="42" customHeight="1" x14ac:dyDescent="0.2">
      <c r="A367" s="302" t="s">
        <v>246</v>
      </c>
      <c r="B367" s="303" t="s">
        <v>9</v>
      </c>
      <c r="C367" s="303" t="s">
        <v>247</v>
      </c>
      <c r="D367" s="217">
        <v>0</v>
      </c>
      <c r="E367" s="217">
        <f t="shared" ref="E367:E380" si="75">D367</f>
        <v>0</v>
      </c>
      <c r="F367" s="304">
        <f t="shared" ref="F367:F380" si="76">D367+G367+H367+I367+J367</f>
        <v>158000</v>
      </c>
      <c r="G367" s="305">
        <v>158000</v>
      </c>
      <c r="H367" s="217">
        <v>0</v>
      </c>
      <c r="I367" s="217">
        <v>0</v>
      </c>
      <c r="J367" s="306">
        <v>0</v>
      </c>
      <c r="K367" s="43"/>
      <c r="N367" s="6"/>
      <c r="P367" s="9"/>
      <c r="S367" s="6"/>
    </row>
    <row r="368" spans="1:19" ht="89.25" x14ac:dyDescent="0.2">
      <c r="A368" s="307" t="s">
        <v>376</v>
      </c>
      <c r="B368" s="20" t="s">
        <v>9</v>
      </c>
      <c r="C368" s="20" t="s">
        <v>247</v>
      </c>
      <c r="D368" s="140">
        <v>21637800</v>
      </c>
      <c r="E368" s="140">
        <f t="shared" si="75"/>
        <v>21637800</v>
      </c>
      <c r="F368" s="238">
        <f t="shared" si="76"/>
        <v>21637800</v>
      </c>
      <c r="G368" s="196">
        <v>0</v>
      </c>
      <c r="H368" s="140">
        <v>0</v>
      </c>
      <c r="I368" s="140">
        <v>0</v>
      </c>
      <c r="J368" s="140">
        <v>0</v>
      </c>
      <c r="K368" s="43"/>
      <c r="N368" s="6"/>
      <c r="P368" s="9"/>
      <c r="S368" s="6"/>
    </row>
    <row r="369" spans="1:20" ht="81" customHeight="1" x14ac:dyDescent="0.2">
      <c r="A369" s="136" t="s">
        <v>377</v>
      </c>
      <c r="B369" s="20" t="s">
        <v>9</v>
      </c>
      <c r="C369" s="20" t="s">
        <v>247</v>
      </c>
      <c r="D369" s="140">
        <v>154700</v>
      </c>
      <c r="E369" s="140">
        <f t="shared" si="75"/>
        <v>154700</v>
      </c>
      <c r="F369" s="284">
        <f t="shared" si="76"/>
        <v>170170</v>
      </c>
      <c r="G369" s="196">
        <v>15470</v>
      </c>
      <c r="H369" s="140">
        <v>0</v>
      </c>
      <c r="I369" s="140">
        <v>0</v>
      </c>
      <c r="J369" s="141">
        <v>0</v>
      </c>
      <c r="K369" s="43"/>
      <c r="N369" s="6"/>
      <c r="P369" s="9"/>
    </row>
    <row r="370" spans="1:20" ht="71.25" customHeight="1" x14ac:dyDescent="0.2">
      <c r="A370" s="136" t="s">
        <v>252</v>
      </c>
      <c r="B370" s="20" t="s">
        <v>9</v>
      </c>
      <c r="C370" s="20" t="s">
        <v>247</v>
      </c>
      <c r="D370" s="140">
        <v>3795000</v>
      </c>
      <c r="E370" s="140">
        <f t="shared" si="75"/>
        <v>3795000</v>
      </c>
      <c r="F370" s="284">
        <f t="shared" si="76"/>
        <v>7150000</v>
      </c>
      <c r="G370" s="196">
        <v>3355000</v>
      </c>
      <c r="H370" s="140"/>
      <c r="I370" s="140">
        <v>0</v>
      </c>
      <c r="J370" s="141">
        <v>0</v>
      </c>
      <c r="K370" s="43"/>
      <c r="N370" s="6"/>
    </row>
    <row r="371" spans="1:20" ht="76.5" x14ac:dyDescent="0.2">
      <c r="A371" s="136" t="s">
        <v>378</v>
      </c>
      <c r="B371" s="20" t="s">
        <v>9</v>
      </c>
      <c r="C371" s="20" t="s">
        <v>247</v>
      </c>
      <c r="D371" s="140">
        <v>15600</v>
      </c>
      <c r="E371" s="140">
        <f t="shared" si="75"/>
        <v>15600</v>
      </c>
      <c r="F371" s="284">
        <f t="shared" si="76"/>
        <v>27000</v>
      </c>
      <c r="G371" s="196">
        <v>11400</v>
      </c>
      <c r="H371" s="140">
        <v>0</v>
      </c>
      <c r="I371" s="140">
        <v>0</v>
      </c>
      <c r="J371" s="141">
        <v>0</v>
      </c>
      <c r="K371" s="43"/>
      <c r="N371" s="6"/>
    </row>
    <row r="372" spans="1:20" ht="89.25" x14ac:dyDescent="0.2">
      <c r="A372" s="136" t="s">
        <v>379</v>
      </c>
      <c r="B372" s="20" t="s">
        <v>9</v>
      </c>
      <c r="C372" s="20" t="s">
        <v>247</v>
      </c>
      <c r="D372" s="140">
        <v>12200</v>
      </c>
      <c r="E372" s="140">
        <f t="shared" si="75"/>
        <v>12200</v>
      </c>
      <c r="F372" s="284">
        <f t="shared" si="76"/>
        <v>20230</v>
      </c>
      <c r="G372" s="196">
        <v>8030</v>
      </c>
      <c r="H372" s="140">
        <v>0</v>
      </c>
      <c r="I372" s="140">
        <v>0</v>
      </c>
      <c r="J372" s="141">
        <v>0</v>
      </c>
      <c r="K372" s="43"/>
      <c r="N372" s="6"/>
    </row>
    <row r="373" spans="1:20" ht="51" x14ac:dyDescent="0.2">
      <c r="A373" s="136" t="s">
        <v>248</v>
      </c>
      <c r="B373" s="20" t="s">
        <v>9</v>
      </c>
      <c r="C373" s="20" t="s">
        <v>247</v>
      </c>
      <c r="D373" s="140">
        <v>5000</v>
      </c>
      <c r="E373" s="140">
        <f t="shared" si="75"/>
        <v>5000</v>
      </c>
      <c r="F373" s="284">
        <f t="shared" si="76"/>
        <v>25500000</v>
      </c>
      <c r="G373" s="196">
        <v>19125000</v>
      </c>
      <c r="H373" s="140">
        <v>6370000</v>
      </c>
      <c r="I373" s="140">
        <v>0</v>
      </c>
      <c r="J373" s="141">
        <v>0</v>
      </c>
      <c r="K373" s="43"/>
      <c r="N373" s="6"/>
    </row>
    <row r="374" spans="1:20" ht="51" x14ac:dyDescent="0.2">
      <c r="A374" s="239" t="s">
        <v>249</v>
      </c>
      <c r="B374" s="104" t="s">
        <v>9</v>
      </c>
      <c r="C374" s="104" t="s">
        <v>247</v>
      </c>
      <c r="D374" s="240">
        <v>100000</v>
      </c>
      <c r="E374" s="240">
        <f t="shared" si="75"/>
        <v>100000</v>
      </c>
      <c r="F374" s="308">
        <f t="shared" si="76"/>
        <v>920000</v>
      </c>
      <c r="G374" s="242">
        <v>820000</v>
      </c>
      <c r="H374" s="240">
        <v>0</v>
      </c>
      <c r="I374" s="240">
        <v>0</v>
      </c>
      <c r="J374" s="243">
        <v>0</v>
      </c>
      <c r="K374" s="43"/>
      <c r="N374" s="6"/>
      <c r="P374" s="9"/>
    </row>
    <row r="375" spans="1:20" ht="67.5" customHeight="1" x14ac:dyDescent="0.2">
      <c r="A375" s="136" t="s">
        <v>250</v>
      </c>
      <c r="B375" s="20" t="s">
        <v>9</v>
      </c>
      <c r="C375" s="20" t="s">
        <v>247</v>
      </c>
      <c r="D375" s="140">
        <v>5000</v>
      </c>
      <c r="E375" s="140">
        <f t="shared" si="75"/>
        <v>5000</v>
      </c>
      <c r="F375" s="284">
        <f t="shared" si="76"/>
        <v>420000</v>
      </c>
      <c r="G375" s="196">
        <v>350000</v>
      </c>
      <c r="H375" s="140">
        <v>65000</v>
      </c>
      <c r="I375" s="140">
        <v>0</v>
      </c>
      <c r="J375" s="141">
        <v>0</v>
      </c>
      <c r="K375" s="43"/>
      <c r="N375" s="6"/>
    </row>
    <row r="376" spans="1:20" ht="63.75" x14ac:dyDescent="0.2">
      <c r="A376" s="136" t="s">
        <v>251</v>
      </c>
      <c r="B376" s="20" t="s">
        <v>9</v>
      </c>
      <c r="C376" s="20" t="s">
        <v>247</v>
      </c>
      <c r="D376" s="140">
        <v>5000</v>
      </c>
      <c r="E376" s="140">
        <f t="shared" si="75"/>
        <v>5000</v>
      </c>
      <c r="F376" s="284">
        <f t="shared" si="76"/>
        <v>145000</v>
      </c>
      <c r="G376" s="196">
        <v>100000</v>
      </c>
      <c r="H376" s="140">
        <v>40000</v>
      </c>
      <c r="I376" s="140">
        <v>0</v>
      </c>
      <c r="J376" s="141">
        <v>0</v>
      </c>
      <c r="K376" s="43"/>
      <c r="N376" s="6"/>
    </row>
    <row r="377" spans="1:20" ht="63.75" x14ac:dyDescent="0.2">
      <c r="A377" s="136" t="s">
        <v>398</v>
      </c>
      <c r="B377" s="20" t="s">
        <v>9</v>
      </c>
      <c r="C377" s="20" t="s">
        <v>247</v>
      </c>
      <c r="D377" s="140">
        <v>0</v>
      </c>
      <c r="E377" s="140">
        <f t="shared" si="75"/>
        <v>0</v>
      </c>
      <c r="F377" s="284">
        <f t="shared" si="76"/>
        <v>5770149</v>
      </c>
      <c r="G377" s="196">
        <v>5770149</v>
      </c>
      <c r="H377" s="140">
        <v>0</v>
      </c>
      <c r="I377" s="140">
        <v>0</v>
      </c>
      <c r="J377" s="141">
        <v>0</v>
      </c>
      <c r="K377" s="43"/>
      <c r="N377" s="6"/>
    </row>
    <row r="378" spans="1:20" ht="63.75" x14ac:dyDescent="0.2">
      <c r="A378" s="136" t="s">
        <v>399</v>
      </c>
      <c r="B378" s="20" t="s">
        <v>9</v>
      </c>
      <c r="C378" s="20" t="s">
        <v>247</v>
      </c>
      <c r="D378" s="140">
        <v>0</v>
      </c>
      <c r="E378" s="140">
        <f t="shared" si="75"/>
        <v>0</v>
      </c>
      <c r="F378" s="284">
        <f t="shared" si="76"/>
        <v>7947563</v>
      </c>
      <c r="G378" s="196">
        <v>7947563</v>
      </c>
      <c r="H378" s="140">
        <v>0</v>
      </c>
      <c r="I378" s="140">
        <v>0</v>
      </c>
      <c r="J378" s="141">
        <v>0</v>
      </c>
      <c r="K378" s="43"/>
      <c r="N378" s="6"/>
    </row>
    <row r="379" spans="1:20" s="2" customFormat="1" ht="73.5" customHeight="1" x14ac:dyDescent="0.2">
      <c r="A379" s="136" t="s">
        <v>252</v>
      </c>
      <c r="B379" s="20" t="s">
        <v>9</v>
      </c>
      <c r="C379" s="20" t="s">
        <v>247</v>
      </c>
      <c r="D379" s="140">
        <v>0</v>
      </c>
      <c r="E379" s="140">
        <f t="shared" si="75"/>
        <v>0</v>
      </c>
      <c r="F379" s="284">
        <f t="shared" si="76"/>
        <v>7135377</v>
      </c>
      <c r="G379" s="196">
        <v>3583658</v>
      </c>
      <c r="H379" s="140">
        <v>3551719</v>
      </c>
      <c r="I379" s="140">
        <v>0</v>
      </c>
      <c r="J379" s="141">
        <v>0</v>
      </c>
      <c r="K379" s="43"/>
      <c r="N379" s="5"/>
    </row>
    <row r="380" spans="1:20" ht="51" x14ac:dyDescent="0.2">
      <c r="A380" s="136" t="s">
        <v>253</v>
      </c>
      <c r="B380" s="20" t="s">
        <v>9</v>
      </c>
      <c r="C380" s="20" t="s">
        <v>247</v>
      </c>
      <c r="D380" s="140">
        <v>0</v>
      </c>
      <c r="E380" s="140">
        <f t="shared" si="75"/>
        <v>0</v>
      </c>
      <c r="F380" s="284">
        <f t="shared" si="76"/>
        <v>7414206</v>
      </c>
      <c r="G380" s="196">
        <v>3707103</v>
      </c>
      <c r="H380" s="140">
        <v>3707103</v>
      </c>
      <c r="I380" s="140">
        <v>0</v>
      </c>
      <c r="J380" s="141">
        <v>0</v>
      </c>
      <c r="K380" s="43"/>
      <c r="N380" s="6"/>
    </row>
    <row r="381" spans="1:20" ht="20.100000000000001" customHeight="1" x14ac:dyDescent="0.2">
      <c r="A381" s="390" t="s">
        <v>254</v>
      </c>
      <c r="B381" s="391"/>
      <c r="C381" s="391"/>
      <c r="D381" s="222">
        <f t="shared" ref="D381:J381" si="77">SUM(D367:D380)</f>
        <v>25730300</v>
      </c>
      <c r="E381" s="222">
        <f t="shared" si="77"/>
        <v>25730300</v>
      </c>
      <c r="F381" s="309">
        <f t="shared" si="77"/>
        <v>84415495</v>
      </c>
      <c r="G381" s="310">
        <f t="shared" si="77"/>
        <v>44951373</v>
      </c>
      <c r="H381" s="222">
        <f t="shared" si="77"/>
        <v>13733822</v>
      </c>
      <c r="I381" s="222">
        <f t="shared" si="77"/>
        <v>0</v>
      </c>
      <c r="J381" s="223">
        <f t="shared" si="77"/>
        <v>0</v>
      </c>
      <c r="K381" s="43"/>
      <c r="N381" s="6">
        <f>E381+G381-F381+H381+I381+J381</f>
        <v>0</v>
      </c>
    </row>
    <row r="382" spans="1:20" ht="20.100000000000001" customHeight="1" x14ac:dyDescent="0.2">
      <c r="A382" s="392" t="s">
        <v>255</v>
      </c>
      <c r="B382" s="393"/>
      <c r="C382" s="393"/>
      <c r="D382" s="311">
        <v>64800</v>
      </c>
      <c r="E382" s="311">
        <v>64800</v>
      </c>
      <c r="F382" s="312">
        <v>64800</v>
      </c>
      <c r="G382" s="313">
        <v>0</v>
      </c>
      <c r="H382" s="311">
        <v>0</v>
      </c>
      <c r="I382" s="311">
        <v>0</v>
      </c>
      <c r="J382" s="314">
        <v>0</v>
      </c>
      <c r="K382" s="43"/>
      <c r="N382" s="6"/>
      <c r="T382" s="6"/>
    </row>
    <row r="383" spans="1:20" ht="20.100000000000001" customHeight="1" thickBot="1" x14ac:dyDescent="0.25">
      <c r="A383" s="394" t="s">
        <v>256</v>
      </c>
      <c r="B383" s="395"/>
      <c r="C383" s="395"/>
      <c r="D383" s="315">
        <f>D381+D382</f>
        <v>25795100</v>
      </c>
      <c r="E383" s="315">
        <f t="shared" ref="E383:J383" si="78">E381+E382</f>
        <v>25795100</v>
      </c>
      <c r="F383" s="316">
        <f t="shared" si="78"/>
        <v>84480295</v>
      </c>
      <c r="G383" s="317">
        <f t="shared" si="78"/>
        <v>44951373</v>
      </c>
      <c r="H383" s="315">
        <f t="shared" si="78"/>
        <v>13733822</v>
      </c>
      <c r="I383" s="315">
        <f t="shared" si="78"/>
        <v>0</v>
      </c>
      <c r="J383" s="318">
        <f t="shared" si="78"/>
        <v>0</v>
      </c>
      <c r="K383" s="319" t="s">
        <v>257</v>
      </c>
      <c r="L383" s="21"/>
      <c r="M383" s="21">
        <v>23449599</v>
      </c>
      <c r="N383" s="22">
        <f>D389-M383</f>
        <v>82087052</v>
      </c>
      <c r="O383" s="21" t="s">
        <v>258</v>
      </c>
    </row>
    <row r="384" spans="1:20" x14ac:dyDescent="0.2">
      <c r="A384" s="396" t="s">
        <v>259</v>
      </c>
      <c r="B384" s="397"/>
      <c r="C384" s="398"/>
      <c r="D384" s="320">
        <v>300000</v>
      </c>
      <c r="E384" s="320">
        <v>0</v>
      </c>
      <c r="F384" s="321">
        <v>0</v>
      </c>
      <c r="G384" s="322"/>
      <c r="H384" s="323"/>
      <c r="I384" s="323"/>
      <c r="J384" s="324"/>
      <c r="K384" s="319" t="s">
        <v>260</v>
      </c>
      <c r="L384" s="21"/>
      <c r="M384" s="21">
        <v>312000</v>
      </c>
      <c r="N384" s="22">
        <f>D388-M384</f>
        <v>238000</v>
      </c>
      <c r="O384" s="21"/>
    </row>
    <row r="385" spans="1:21" ht="30.75" customHeight="1" x14ac:dyDescent="0.2">
      <c r="A385" s="396" t="s">
        <v>387</v>
      </c>
      <c r="B385" s="397"/>
      <c r="C385" s="398"/>
      <c r="D385" s="325">
        <v>250000</v>
      </c>
      <c r="E385" s="325">
        <v>0</v>
      </c>
      <c r="F385" s="326">
        <v>0</v>
      </c>
      <c r="G385" s="327"/>
      <c r="H385" s="328"/>
      <c r="I385" s="328"/>
      <c r="J385" s="329"/>
      <c r="K385" s="319" t="s">
        <v>261</v>
      </c>
      <c r="L385" s="21"/>
      <c r="M385" s="21">
        <v>965922</v>
      </c>
      <c r="N385" s="22">
        <f>D387-M385</f>
        <v>42017848</v>
      </c>
      <c r="O385" s="21"/>
    </row>
    <row r="386" spans="1:21" ht="39.950000000000003" customHeight="1" x14ac:dyDescent="0.2">
      <c r="A386" s="354" t="s">
        <v>262</v>
      </c>
      <c r="B386" s="355"/>
      <c r="C386" s="356"/>
      <c r="D386" s="330">
        <f t="shared" ref="D386:J386" si="79">D13+D64+D82+D88+D159+D162+D255+D24</f>
        <v>62002881</v>
      </c>
      <c r="E386" s="330">
        <f t="shared" si="79"/>
        <v>62002881</v>
      </c>
      <c r="F386" s="330">
        <f t="shared" si="79"/>
        <v>252788963</v>
      </c>
      <c r="G386" s="330">
        <f t="shared" si="79"/>
        <v>126395286</v>
      </c>
      <c r="H386" s="330">
        <f t="shared" si="79"/>
        <v>60760824</v>
      </c>
      <c r="I386" s="330">
        <f t="shared" si="79"/>
        <v>3629972</v>
      </c>
      <c r="J386" s="331">
        <f t="shared" si="79"/>
        <v>0</v>
      </c>
      <c r="K386" s="332" t="s">
        <v>263</v>
      </c>
      <c r="L386" s="21"/>
      <c r="M386" s="21">
        <v>23225611</v>
      </c>
      <c r="N386" s="22">
        <f>D386-M386</f>
        <v>38777270</v>
      </c>
      <c r="O386" s="21"/>
      <c r="U386" s="6"/>
    </row>
    <row r="387" spans="1:21" ht="29.25" customHeight="1" x14ac:dyDescent="0.2">
      <c r="A387" s="354" t="s">
        <v>264</v>
      </c>
      <c r="B387" s="355"/>
      <c r="C387" s="356"/>
      <c r="D387" s="330">
        <f t="shared" ref="D387:J387" si="80">D383+D365+D334+D319+D292+D272+D266</f>
        <v>42983770</v>
      </c>
      <c r="E387" s="330">
        <f t="shared" si="80"/>
        <v>42983770</v>
      </c>
      <c r="F387" s="330">
        <f t="shared" si="80"/>
        <v>180030486</v>
      </c>
      <c r="G387" s="330">
        <f t="shared" si="80"/>
        <v>113065106</v>
      </c>
      <c r="H387" s="330">
        <f t="shared" si="80"/>
        <v>23981610</v>
      </c>
      <c r="I387" s="330">
        <f t="shared" si="80"/>
        <v>0</v>
      </c>
      <c r="J387" s="331">
        <f t="shared" si="80"/>
        <v>0</v>
      </c>
      <c r="K387" s="333">
        <f>D264+D290+D363+D381+D317+D270+D332</f>
        <v>40831370</v>
      </c>
      <c r="L387" s="24"/>
      <c r="M387" s="23">
        <f>D265+D291+D318+D364+D382+D333+D271</f>
        <v>2152400</v>
      </c>
      <c r="N387" s="23">
        <f>K387+M387</f>
        <v>42983770</v>
      </c>
    </row>
    <row r="388" spans="1:21" ht="13.5" thickBot="1" x14ac:dyDescent="0.25">
      <c r="A388" s="357" t="s">
        <v>265</v>
      </c>
      <c r="B388" s="358"/>
      <c r="C388" s="359"/>
      <c r="D388" s="334">
        <f>D384+D385</f>
        <v>550000</v>
      </c>
      <c r="E388" s="334">
        <f t="shared" ref="E388:J388" si="81">E384+E385</f>
        <v>0</v>
      </c>
      <c r="F388" s="334">
        <f t="shared" si="81"/>
        <v>0</v>
      </c>
      <c r="G388" s="334">
        <f t="shared" si="81"/>
        <v>0</v>
      </c>
      <c r="H388" s="334">
        <f t="shared" si="81"/>
        <v>0</v>
      </c>
      <c r="I388" s="334">
        <f t="shared" si="81"/>
        <v>0</v>
      </c>
      <c r="J388" s="335">
        <f t="shared" si="81"/>
        <v>0</v>
      </c>
      <c r="K388" s="43" t="s">
        <v>266</v>
      </c>
      <c r="M388" s="3" t="s">
        <v>267</v>
      </c>
    </row>
    <row r="389" spans="1:21" ht="30" customHeight="1" thickBot="1" x14ac:dyDescent="0.25">
      <c r="A389" s="360" t="s">
        <v>389</v>
      </c>
      <c r="B389" s="361"/>
      <c r="C389" s="362"/>
      <c r="D389" s="336">
        <f>D388+D387+D386</f>
        <v>105536651</v>
      </c>
      <c r="E389" s="336">
        <f t="shared" ref="E389:J389" si="82">E388+E387+E386</f>
        <v>104986651</v>
      </c>
      <c r="F389" s="336">
        <f t="shared" si="82"/>
        <v>432819449</v>
      </c>
      <c r="G389" s="336">
        <f t="shared" si="82"/>
        <v>239460392</v>
      </c>
      <c r="H389" s="337">
        <f t="shared" si="82"/>
        <v>84742434</v>
      </c>
      <c r="I389" s="338">
        <f t="shared" si="82"/>
        <v>3629972</v>
      </c>
      <c r="J389" s="339">
        <f t="shared" si="82"/>
        <v>0</v>
      </c>
      <c r="K389" s="43"/>
    </row>
    <row r="390" spans="1:21" ht="30" customHeight="1" x14ac:dyDescent="0.2">
      <c r="A390" s="365" t="s">
        <v>390</v>
      </c>
      <c r="B390" s="366"/>
      <c r="C390" s="367"/>
      <c r="D390" s="340">
        <f>D13+D266</f>
        <v>2668700</v>
      </c>
      <c r="E390" s="353"/>
      <c r="F390" s="353"/>
      <c r="G390" s="353"/>
      <c r="H390" s="353"/>
      <c r="I390" s="353"/>
      <c r="J390" s="353"/>
      <c r="K390" s="43"/>
    </row>
    <row r="391" spans="1:21" ht="30" customHeight="1" x14ac:dyDescent="0.2">
      <c r="A391" s="368" t="s">
        <v>391</v>
      </c>
      <c r="B391" s="369"/>
      <c r="C391" s="370"/>
      <c r="D391" s="341">
        <f>D24+D272</f>
        <v>523900</v>
      </c>
      <c r="E391" s="353"/>
      <c r="F391" s="353"/>
      <c r="G391" s="353"/>
      <c r="H391" s="353"/>
      <c r="I391" s="353"/>
      <c r="J391" s="353"/>
      <c r="K391" s="43"/>
    </row>
    <row r="392" spans="1:21" ht="30" customHeight="1" x14ac:dyDescent="0.2">
      <c r="A392" s="368" t="s">
        <v>392</v>
      </c>
      <c r="B392" s="369"/>
      <c r="C392" s="370"/>
      <c r="D392" s="341">
        <f>D62+D292</f>
        <v>9054548</v>
      </c>
      <c r="E392" s="353"/>
      <c r="F392" s="353"/>
      <c r="G392" s="353"/>
      <c r="H392" s="353"/>
      <c r="I392" s="353"/>
      <c r="J392" s="353"/>
      <c r="K392" s="43"/>
    </row>
    <row r="393" spans="1:21" ht="30" customHeight="1" x14ac:dyDescent="0.2">
      <c r="A393" s="368" t="s">
        <v>26</v>
      </c>
      <c r="B393" s="369"/>
      <c r="C393" s="370"/>
      <c r="D393" s="341">
        <f>D384</f>
        <v>300000</v>
      </c>
      <c r="E393" s="353"/>
      <c r="F393" s="353"/>
      <c r="G393" s="353"/>
      <c r="H393" s="353"/>
      <c r="I393" s="353"/>
      <c r="J393" s="353"/>
      <c r="K393" s="43"/>
    </row>
    <row r="394" spans="1:21" ht="30" customHeight="1" x14ac:dyDescent="0.2">
      <c r="A394" s="368" t="s">
        <v>393</v>
      </c>
      <c r="B394" s="369"/>
      <c r="C394" s="370"/>
      <c r="D394" s="341">
        <f>D82+D319</f>
        <v>7030670</v>
      </c>
      <c r="E394" s="353"/>
      <c r="F394" s="353"/>
      <c r="G394" s="353"/>
      <c r="H394" s="353"/>
      <c r="I394" s="353"/>
      <c r="J394" s="353"/>
      <c r="K394" s="43"/>
    </row>
    <row r="395" spans="1:21" ht="30" customHeight="1" x14ac:dyDescent="0.2">
      <c r="A395" s="368" t="s">
        <v>394</v>
      </c>
      <c r="B395" s="369"/>
      <c r="C395" s="370"/>
      <c r="D395" s="341">
        <f>D88+D334</f>
        <v>2210504</v>
      </c>
      <c r="E395" s="353"/>
      <c r="F395" s="353"/>
      <c r="G395" s="353"/>
      <c r="H395" s="353"/>
      <c r="I395" s="353"/>
      <c r="J395" s="353"/>
      <c r="K395" s="43"/>
    </row>
    <row r="396" spans="1:21" ht="30" customHeight="1" x14ac:dyDescent="0.2">
      <c r="A396" s="368" t="s">
        <v>44</v>
      </c>
      <c r="B396" s="369"/>
      <c r="C396" s="370"/>
      <c r="D396" s="341">
        <f>D159+D365</f>
        <v>14978549</v>
      </c>
      <c r="E396" s="353"/>
      <c r="F396" s="353"/>
      <c r="G396" s="353"/>
      <c r="H396" s="353"/>
      <c r="I396" s="353"/>
      <c r="J396" s="353"/>
      <c r="K396" s="43"/>
    </row>
    <row r="397" spans="1:21" ht="30" customHeight="1" thickBot="1" x14ac:dyDescent="0.25">
      <c r="A397" s="371" t="s">
        <v>395</v>
      </c>
      <c r="B397" s="372"/>
      <c r="C397" s="373"/>
      <c r="D397" s="342">
        <f>D255+D383+D385</f>
        <v>68769780</v>
      </c>
      <c r="E397" s="353"/>
      <c r="F397" s="353"/>
      <c r="G397" s="353"/>
      <c r="H397" s="353"/>
      <c r="I397" s="353"/>
      <c r="J397" s="353"/>
      <c r="K397" s="43"/>
    </row>
    <row r="398" spans="1:21" ht="15" x14ac:dyDescent="0.2">
      <c r="A398" s="25"/>
      <c r="B398" s="25"/>
      <c r="C398" s="25"/>
      <c r="D398" s="26"/>
      <c r="E398" s="26"/>
      <c r="F398" s="26"/>
      <c r="G398" s="2"/>
      <c r="H398" s="2"/>
      <c r="I398" s="2"/>
    </row>
    <row r="399" spans="1:21" x14ac:dyDescent="0.2">
      <c r="A399" s="27" t="s">
        <v>268</v>
      </c>
      <c r="B399" s="28"/>
      <c r="C399" s="28"/>
      <c r="D399" s="28" t="s">
        <v>269</v>
      </c>
      <c r="E399" s="28"/>
      <c r="F399" s="28"/>
      <c r="G399" s="29" t="s">
        <v>270</v>
      </c>
      <c r="H399" s="29"/>
      <c r="I399" s="29" t="s">
        <v>271</v>
      </c>
      <c r="J399" s="29"/>
    </row>
    <row r="400" spans="1:21" x14ac:dyDescent="0.2">
      <c r="A400" s="27" t="s">
        <v>272</v>
      </c>
      <c r="B400" s="28"/>
      <c r="C400" s="28"/>
      <c r="D400" s="28" t="s">
        <v>273</v>
      </c>
      <c r="E400" s="28"/>
      <c r="F400" s="28"/>
      <c r="G400" s="29" t="s">
        <v>274</v>
      </c>
      <c r="H400" s="29"/>
      <c r="I400" s="29" t="s">
        <v>275</v>
      </c>
      <c r="J400" s="29"/>
    </row>
    <row r="401" spans="1:13" x14ac:dyDescent="0.2">
      <c r="A401" s="27"/>
      <c r="B401" s="28"/>
      <c r="C401" s="28"/>
      <c r="D401" s="28"/>
      <c r="E401" s="28"/>
      <c r="F401" s="28"/>
      <c r="G401" s="29"/>
      <c r="H401" s="29"/>
      <c r="I401" s="29"/>
      <c r="J401" s="29"/>
    </row>
    <row r="402" spans="1:13" x14ac:dyDescent="0.2">
      <c r="A402" s="28"/>
      <c r="B402" s="28"/>
      <c r="C402" s="28"/>
      <c r="D402" s="28"/>
      <c r="E402" s="28"/>
      <c r="F402" s="28"/>
      <c r="G402" s="29"/>
      <c r="H402" s="29"/>
      <c r="I402" s="29"/>
      <c r="J402" s="29"/>
    </row>
    <row r="403" spans="1:13" x14ac:dyDescent="0.2">
      <c r="A403" s="363"/>
      <c r="B403" s="363"/>
      <c r="C403" s="363"/>
      <c r="D403" s="363"/>
      <c r="E403" s="363"/>
      <c r="F403" s="363"/>
      <c r="G403" s="364"/>
      <c r="H403" s="364"/>
      <c r="I403" s="364"/>
      <c r="J403" s="364"/>
    </row>
    <row r="404" spans="1:13" s="43" customFormat="1" x14ac:dyDescent="0.2">
      <c r="B404" s="481" t="s">
        <v>427</v>
      </c>
      <c r="C404" s="482"/>
      <c r="D404" s="482"/>
      <c r="E404" s="482"/>
      <c r="F404" s="481" t="s">
        <v>429</v>
      </c>
      <c r="G404" s="482"/>
    </row>
    <row r="405" spans="1:13" s="43" customFormat="1" x14ac:dyDescent="0.2">
      <c r="B405" s="481" t="s">
        <v>428</v>
      </c>
      <c r="C405" s="27"/>
      <c r="D405" s="482"/>
      <c r="E405" s="482"/>
      <c r="F405" s="481" t="s">
        <v>430</v>
      </c>
      <c r="G405" s="482"/>
    </row>
    <row r="406" spans="1:13" x14ac:dyDescent="0.2">
      <c r="A406" s="30"/>
      <c r="B406" s="2"/>
      <c r="C406" s="2"/>
      <c r="D406" s="2"/>
      <c r="E406" s="31"/>
      <c r="F406" s="32"/>
    </row>
    <row r="407" spans="1:13" x14ac:dyDescent="0.2">
      <c r="A407" s="30"/>
      <c r="B407" s="2"/>
      <c r="C407" s="2"/>
      <c r="D407" s="2"/>
      <c r="E407" s="31"/>
      <c r="F407" s="32"/>
    </row>
    <row r="408" spans="1:13" x14ac:dyDescent="0.2">
      <c r="A408" s="2"/>
      <c r="B408" s="2"/>
      <c r="C408" s="2"/>
      <c r="D408" s="2"/>
      <c r="E408" s="31"/>
      <c r="F408" s="32"/>
    </row>
    <row r="409" spans="1:13" x14ac:dyDescent="0.2">
      <c r="A409" s="33"/>
      <c r="B409" s="2"/>
      <c r="C409" s="2"/>
      <c r="D409" s="2"/>
      <c r="E409" s="31"/>
      <c r="F409" s="32"/>
    </row>
    <row r="410" spans="1:13" x14ac:dyDescent="0.2">
      <c r="A410" s="30"/>
      <c r="B410" s="2"/>
      <c r="C410" s="2"/>
      <c r="D410" s="2"/>
      <c r="E410" s="34"/>
      <c r="F410" s="2"/>
    </row>
    <row r="411" spans="1:13" x14ac:dyDescent="0.2">
      <c r="A411" s="2"/>
      <c r="B411" s="2"/>
      <c r="C411" s="2"/>
      <c r="D411" s="2"/>
      <c r="E411" s="2"/>
      <c r="F411" s="2"/>
    </row>
    <row r="412" spans="1:13" x14ac:dyDescent="0.2">
      <c r="A412" s="2"/>
      <c r="B412" s="2"/>
      <c r="C412" s="2"/>
      <c r="D412" s="2"/>
      <c r="E412" s="2"/>
      <c r="F412" s="2"/>
      <c r="M412" s="3">
        <v>2019</v>
      </c>
    </row>
    <row r="413" spans="1:13" x14ac:dyDescent="0.2">
      <c r="A413" s="2"/>
      <c r="B413" s="2"/>
      <c r="C413" s="2"/>
      <c r="D413" s="2"/>
      <c r="E413" s="2"/>
      <c r="F413" s="2"/>
      <c r="J413" s="35"/>
    </row>
    <row r="414" spans="1:13" x14ac:dyDescent="0.2">
      <c r="A414" s="2"/>
      <c r="B414" s="2"/>
      <c r="C414" s="2"/>
      <c r="D414" s="2"/>
      <c r="E414" s="2"/>
      <c r="F414" s="2"/>
    </row>
    <row r="415" spans="1:13" x14ac:dyDescent="0.2">
      <c r="A415" s="2"/>
      <c r="B415" s="2"/>
      <c r="C415" s="2"/>
      <c r="D415" s="2"/>
      <c r="E415" s="2"/>
      <c r="F415" s="2"/>
    </row>
    <row r="416" spans="1:13" x14ac:dyDescent="0.2">
      <c r="A416" s="36"/>
      <c r="B416" s="2"/>
      <c r="C416" s="2"/>
      <c r="D416" s="2"/>
      <c r="E416" s="2"/>
      <c r="F416" s="2"/>
      <c r="H416" s="6"/>
      <c r="I416" s="6"/>
      <c r="J416" s="6"/>
    </row>
    <row r="417" spans="1:11" x14ac:dyDescent="0.2">
      <c r="A417" s="37"/>
      <c r="B417" s="2"/>
      <c r="C417" s="2"/>
      <c r="D417" s="2"/>
      <c r="E417" s="2"/>
      <c r="F417" s="2"/>
      <c r="H417" s="6"/>
      <c r="I417" s="6"/>
      <c r="J417" s="6"/>
    </row>
    <row r="418" spans="1:11" x14ac:dyDescent="0.2">
      <c r="A418" s="37"/>
      <c r="B418" s="2"/>
      <c r="C418" s="2"/>
      <c r="D418" s="2"/>
      <c r="E418" s="2"/>
      <c r="F418" s="2"/>
      <c r="H418" s="6"/>
      <c r="I418" s="6"/>
      <c r="J418" s="6"/>
    </row>
    <row r="419" spans="1:11" x14ac:dyDescent="0.2">
      <c r="A419" s="37"/>
      <c r="B419" s="2"/>
      <c r="C419" s="2"/>
      <c r="D419" s="2"/>
      <c r="E419" s="2"/>
      <c r="F419" s="2"/>
      <c r="H419" s="6"/>
      <c r="I419" s="6"/>
      <c r="J419" s="6"/>
    </row>
    <row r="420" spans="1:11" x14ac:dyDescent="0.2">
      <c r="A420" s="36"/>
      <c r="B420" s="2"/>
      <c r="C420" s="2"/>
      <c r="D420" s="2"/>
      <c r="E420" s="2"/>
      <c r="F420" s="2"/>
    </row>
    <row r="421" spans="1:11" x14ac:dyDescent="0.2">
      <c r="A421" s="38"/>
      <c r="B421" s="2"/>
      <c r="C421" s="2"/>
      <c r="D421" s="2"/>
      <c r="E421" s="2"/>
      <c r="F421" s="2"/>
      <c r="H421" s="6"/>
      <c r="I421" s="6"/>
      <c r="J421" s="6"/>
      <c r="K421" s="6"/>
    </row>
    <row r="422" spans="1:11" x14ac:dyDescent="0.2">
      <c r="A422" s="38"/>
      <c r="B422" s="2"/>
      <c r="C422" s="2"/>
      <c r="D422" s="2"/>
      <c r="E422" s="2"/>
      <c r="F422" s="2"/>
      <c r="H422" s="6"/>
      <c r="I422" s="6"/>
      <c r="J422" s="6"/>
      <c r="K422" s="6"/>
    </row>
    <row r="423" spans="1:11" x14ac:dyDescent="0.2">
      <c r="A423" s="38"/>
      <c r="B423" s="2"/>
      <c r="C423" s="2"/>
      <c r="D423" s="2"/>
      <c r="E423" s="2"/>
      <c r="F423" s="2"/>
      <c r="H423" s="6"/>
      <c r="I423" s="6"/>
      <c r="J423" s="6"/>
    </row>
    <row r="424" spans="1:11" x14ac:dyDescent="0.2">
      <c r="A424" s="39"/>
      <c r="B424" s="29"/>
      <c r="C424" s="29"/>
      <c r="D424" s="29"/>
      <c r="E424" s="29"/>
      <c r="F424" s="29"/>
      <c r="H424" s="6"/>
      <c r="I424" s="6"/>
      <c r="J424" s="6"/>
      <c r="K424" s="6"/>
    </row>
    <row r="425" spans="1:11" x14ac:dyDescent="0.2">
      <c r="A425" s="2"/>
      <c r="B425" s="2"/>
      <c r="C425" s="2"/>
      <c r="D425" s="2"/>
      <c r="E425" s="2"/>
      <c r="F425" s="2"/>
      <c r="H425" s="6"/>
      <c r="I425" s="6"/>
      <c r="J425" s="6"/>
    </row>
    <row r="426" spans="1:11" x14ac:dyDescent="0.2">
      <c r="A426" s="2"/>
      <c r="B426" s="2"/>
      <c r="C426" s="2"/>
      <c r="D426" s="2"/>
      <c r="E426" s="2"/>
      <c r="F426" s="2"/>
      <c r="H426" s="6"/>
      <c r="I426" s="6"/>
      <c r="J426" s="6"/>
      <c r="K426" s="6"/>
    </row>
    <row r="427" spans="1:11" x14ac:dyDescent="0.2">
      <c r="A427" s="2"/>
      <c r="B427" s="2"/>
      <c r="C427" s="2"/>
      <c r="D427" s="2"/>
      <c r="E427" s="2"/>
      <c r="F427" s="2"/>
      <c r="H427" s="6"/>
      <c r="I427" s="6"/>
      <c r="J427" s="6"/>
      <c r="K427" s="6"/>
    </row>
    <row r="428" spans="1:11" x14ac:dyDescent="0.2">
      <c r="A428" s="32"/>
      <c r="B428" s="2"/>
      <c r="C428" s="2"/>
      <c r="D428" s="2"/>
      <c r="E428" s="2"/>
      <c r="F428" s="2"/>
      <c r="H428" s="6"/>
      <c r="I428" s="6"/>
      <c r="J428" s="6"/>
    </row>
    <row r="429" spans="1:11" x14ac:dyDescent="0.2">
      <c r="A429" s="40"/>
      <c r="B429" s="29"/>
      <c r="C429" s="2"/>
      <c r="D429" s="2"/>
      <c r="E429" s="2"/>
      <c r="F429" s="2"/>
      <c r="H429" s="6"/>
      <c r="I429" s="6"/>
      <c r="J429" s="6"/>
    </row>
    <row r="430" spans="1:11" x14ac:dyDescent="0.2">
      <c r="A430" s="2"/>
      <c r="B430" s="2"/>
      <c r="C430" s="2"/>
      <c r="D430" s="2"/>
      <c r="E430" s="2"/>
      <c r="F430" s="2"/>
      <c r="H430" s="6"/>
      <c r="I430" s="6"/>
      <c r="J430" s="6"/>
      <c r="K430" s="6"/>
    </row>
    <row r="431" spans="1:11" x14ac:dyDescent="0.2">
      <c r="A431" s="2"/>
      <c r="B431" s="2"/>
      <c r="C431" s="2"/>
      <c r="D431" s="2"/>
      <c r="E431" s="2"/>
      <c r="F431" s="2"/>
    </row>
    <row r="432" spans="1:11" x14ac:dyDescent="0.2">
      <c r="A432" s="2"/>
      <c r="B432" s="2"/>
      <c r="C432" s="2"/>
      <c r="D432" s="2"/>
      <c r="E432" s="34"/>
      <c r="F432" s="2"/>
      <c r="H432" s="6"/>
      <c r="I432" s="6"/>
      <c r="J432" s="6"/>
    </row>
    <row r="433" spans="1:11" x14ac:dyDescent="0.2">
      <c r="A433" s="2"/>
      <c r="B433" s="2"/>
      <c r="C433" s="2"/>
      <c r="D433" s="2"/>
      <c r="E433" s="2"/>
      <c r="F433" s="2"/>
      <c r="H433" s="6"/>
      <c r="I433" s="6"/>
      <c r="J433" s="6"/>
    </row>
    <row r="434" spans="1:11" x14ac:dyDescent="0.2">
      <c r="A434" s="41"/>
      <c r="B434" s="41"/>
      <c r="C434" s="41"/>
      <c r="D434" s="41"/>
      <c r="E434" s="2"/>
      <c r="F434" s="2"/>
      <c r="H434" s="6"/>
      <c r="I434" s="6"/>
      <c r="J434" s="6"/>
      <c r="K434" s="6"/>
    </row>
    <row r="435" spans="1:11" x14ac:dyDescent="0.2">
      <c r="A435" s="40"/>
      <c r="B435" s="2"/>
      <c r="C435" s="2"/>
      <c r="D435" s="42"/>
      <c r="E435" s="2"/>
      <c r="F435" s="2"/>
      <c r="H435" s="6"/>
      <c r="I435" s="6"/>
      <c r="J435" s="6"/>
    </row>
    <row r="436" spans="1:11" x14ac:dyDescent="0.2">
      <c r="A436" s="5"/>
      <c r="B436" s="2"/>
      <c r="C436" s="2"/>
      <c r="D436" s="5"/>
      <c r="E436" s="2"/>
      <c r="F436" s="2"/>
      <c r="H436" s="6"/>
      <c r="I436" s="6"/>
      <c r="J436" s="6"/>
      <c r="K436" s="6"/>
    </row>
    <row r="437" spans="1:11" x14ac:dyDescent="0.2">
      <c r="A437" s="5"/>
      <c r="B437" s="2"/>
      <c r="C437" s="2"/>
      <c r="D437" s="5"/>
      <c r="E437" s="2"/>
      <c r="F437" s="2"/>
      <c r="H437" s="6"/>
      <c r="I437" s="6"/>
      <c r="J437" s="6"/>
      <c r="K437" s="6"/>
    </row>
    <row r="438" spans="1:11" x14ac:dyDescent="0.2">
      <c r="A438" s="5"/>
      <c r="B438" s="2"/>
      <c r="C438" s="2"/>
      <c r="D438" s="5"/>
      <c r="E438" s="2"/>
      <c r="F438" s="2"/>
      <c r="H438" s="6"/>
      <c r="I438" s="6"/>
      <c r="J438" s="6"/>
      <c r="K438" s="6"/>
    </row>
    <row r="439" spans="1:11" x14ac:dyDescent="0.2">
      <c r="A439" s="5"/>
      <c r="B439" s="2"/>
      <c r="C439" s="2"/>
      <c r="D439" s="5"/>
      <c r="E439" s="2"/>
      <c r="F439" s="2"/>
      <c r="H439" s="6"/>
      <c r="I439" s="6"/>
      <c r="J439" s="6"/>
    </row>
    <row r="440" spans="1:11" x14ac:dyDescent="0.2">
      <c r="A440" s="5"/>
      <c r="B440" s="2"/>
      <c r="C440" s="2"/>
      <c r="D440" s="5"/>
      <c r="E440" s="2"/>
      <c r="F440" s="2"/>
      <c r="H440" s="6"/>
      <c r="I440" s="6"/>
      <c r="J440" s="6"/>
      <c r="K440" s="6"/>
    </row>
    <row r="441" spans="1:11" x14ac:dyDescent="0.2">
      <c r="A441" s="5"/>
      <c r="B441" s="2"/>
      <c r="C441" s="2"/>
      <c r="D441" s="5"/>
      <c r="E441" s="2"/>
      <c r="F441" s="2"/>
      <c r="H441" s="6"/>
      <c r="I441" s="6"/>
      <c r="J441" s="6"/>
      <c r="K441" s="6"/>
    </row>
    <row r="442" spans="1:11" x14ac:dyDescent="0.2">
      <c r="A442" s="5"/>
      <c r="B442" s="2"/>
      <c r="C442" s="2"/>
      <c r="D442" s="2"/>
      <c r="E442" s="2"/>
      <c r="F442" s="2"/>
      <c r="H442" s="6"/>
      <c r="I442" s="6"/>
      <c r="J442" s="6"/>
    </row>
    <row r="443" spans="1:11" x14ac:dyDescent="0.2">
      <c r="A443" s="5"/>
      <c r="B443" s="2"/>
      <c r="C443" s="2"/>
      <c r="D443" s="2"/>
      <c r="E443" s="2"/>
      <c r="F443" s="2"/>
      <c r="H443" s="6"/>
      <c r="I443" s="6"/>
      <c r="J443" s="6"/>
      <c r="K443" s="6"/>
    </row>
    <row r="444" spans="1:11" x14ac:dyDescent="0.2">
      <c r="A444" s="2"/>
      <c r="B444" s="2"/>
      <c r="C444" s="2"/>
      <c r="D444" s="2"/>
      <c r="E444" s="2"/>
      <c r="F444" s="2"/>
      <c r="H444" s="6"/>
      <c r="I444" s="6"/>
      <c r="J444" s="6"/>
      <c r="K444" s="6"/>
    </row>
    <row r="445" spans="1:11" x14ac:dyDescent="0.2">
      <c r="A445" s="2"/>
      <c r="B445" s="2"/>
      <c r="C445" s="2"/>
      <c r="D445" s="2"/>
      <c r="E445" s="2"/>
      <c r="F445" s="2"/>
    </row>
    <row r="446" spans="1:11" x14ac:dyDescent="0.2">
      <c r="A446" s="2"/>
      <c r="B446" s="2"/>
      <c r="C446" s="2"/>
      <c r="D446" s="2"/>
      <c r="E446" s="2"/>
      <c r="F446" s="2"/>
      <c r="H446" s="6"/>
      <c r="I446" s="6"/>
      <c r="J446" s="6"/>
    </row>
    <row r="447" spans="1:11" x14ac:dyDescent="0.2">
      <c r="A447" s="2"/>
      <c r="B447" s="2"/>
      <c r="C447" s="2"/>
      <c r="D447" s="2"/>
      <c r="E447" s="32"/>
      <c r="F447" s="2"/>
      <c r="H447" s="6"/>
      <c r="I447" s="6"/>
      <c r="J447" s="6"/>
      <c r="K447" s="6"/>
    </row>
    <row r="448" spans="1:11" x14ac:dyDescent="0.2">
      <c r="A448" s="2"/>
      <c r="B448" s="2"/>
      <c r="C448" s="2"/>
      <c r="D448" s="2"/>
      <c r="E448" s="2"/>
      <c r="F448" s="2"/>
      <c r="H448" s="6"/>
      <c r="I448" s="6"/>
      <c r="J448" s="6"/>
      <c r="K448" s="6"/>
    </row>
    <row r="449" spans="1:11" x14ac:dyDescent="0.2">
      <c r="A449" s="2"/>
      <c r="B449" s="2"/>
      <c r="C449" s="2"/>
      <c r="D449" s="2"/>
      <c r="E449" s="2"/>
      <c r="F449" s="2"/>
      <c r="H449" s="6"/>
      <c r="I449" s="6"/>
      <c r="J449" s="6"/>
    </row>
    <row r="450" spans="1:11" x14ac:dyDescent="0.2">
      <c r="A450" s="2"/>
      <c r="B450" s="2"/>
      <c r="C450" s="2"/>
      <c r="D450" s="2"/>
      <c r="E450" s="2"/>
      <c r="F450" s="2"/>
      <c r="H450" s="6"/>
      <c r="I450" s="6"/>
      <c r="J450" s="6"/>
      <c r="K450" s="6"/>
    </row>
    <row r="451" spans="1:11" x14ac:dyDescent="0.2">
      <c r="A451" s="2"/>
      <c r="B451" s="2"/>
      <c r="C451" s="2"/>
      <c r="D451" s="2"/>
      <c r="E451" s="2"/>
      <c r="F451" s="2"/>
      <c r="H451" s="6"/>
      <c r="I451" s="6"/>
      <c r="J451" s="6"/>
      <c r="K451" s="6"/>
    </row>
    <row r="452" spans="1:11" x14ac:dyDescent="0.2">
      <c r="A452" s="2"/>
      <c r="B452" s="2"/>
      <c r="C452" s="2"/>
      <c r="D452" s="2"/>
      <c r="E452" s="2"/>
      <c r="F452" s="2"/>
      <c r="H452" s="6"/>
      <c r="I452" s="6"/>
      <c r="J452" s="6"/>
      <c r="K452" s="6"/>
    </row>
    <row r="453" spans="1:11" x14ac:dyDescent="0.2">
      <c r="A453" s="2"/>
      <c r="B453" s="2"/>
      <c r="C453" s="2"/>
      <c r="D453" s="2"/>
      <c r="E453" s="2"/>
      <c r="F453" s="2"/>
    </row>
    <row r="454" spans="1:11" x14ac:dyDescent="0.2">
      <c r="A454" s="2"/>
      <c r="B454" s="2"/>
      <c r="C454" s="2"/>
      <c r="D454" s="2"/>
      <c r="E454" s="2"/>
      <c r="F454" s="2"/>
      <c r="H454" s="6"/>
      <c r="I454" s="6"/>
      <c r="J454" s="6"/>
    </row>
    <row r="455" spans="1:11" x14ac:dyDescent="0.2">
      <c r="A455" s="2"/>
      <c r="B455" s="2"/>
      <c r="C455" s="2"/>
      <c r="D455" s="2"/>
      <c r="E455" s="2"/>
      <c r="F455" s="2"/>
      <c r="H455" s="6"/>
      <c r="I455" s="6"/>
      <c r="J455" s="6"/>
    </row>
    <row r="456" spans="1:11" x14ac:dyDescent="0.2">
      <c r="A456" s="2"/>
      <c r="B456" s="2"/>
      <c r="C456" s="2"/>
      <c r="D456" s="2"/>
      <c r="E456" s="2"/>
      <c r="F456" s="2"/>
      <c r="H456" s="6"/>
      <c r="I456" s="6"/>
      <c r="J456" s="6"/>
    </row>
    <row r="457" spans="1:11" x14ac:dyDescent="0.2">
      <c r="A457" s="2"/>
      <c r="B457" s="2"/>
      <c r="C457" s="2"/>
      <c r="D457" s="2"/>
      <c r="E457" s="2"/>
      <c r="F457" s="2"/>
      <c r="H457" s="6"/>
      <c r="I457" s="6"/>
      <c r="J457" s="6"/>
    </row>
    <row r="458" spans="1:11" x14ac:dyDescent="0.2">
      <c r="A458" s="2"/>
      <c r="B458" s="2"/>
      <c r="C458" s="2"/>
      <c r="D458" s="2"/>
      <c r="E458" s="2"/>
      <c r="F458" s="2"/>
      <c r="H458" s="6"/>
      <c r="I458" s="6"/>
      <c r="J458" s="6"/>
    </row>
    <row r="459" spans="1:11" x14ac:dyDescent="0.2">
      <c r="A459" s="2"/>
      <c r="B459" s="2"/>
      <c r="C459" s="2"/>
      <c r="D459" s="2"/>
      <c r="E459" s="2"/>
      <c r="F459" s="2"/>
      <c r="H459" s="6"/>
      <c r="I459" s="6"/>
      <c r="J459" s="6"/>
      <c r="K459" s="6"/>
    </row>
    <row r="460" spans="1:11" x14ac:dyDescent="0.2">
      <c r="A460" s="2"/>
      <c r="B460" s="2"/>
      <c r="C460" s="2"/>
      <c r="D460" s="2"/>
      <c r="E460" s="2"/>
      <c r="F460" s="2"/>
      <c r="H460" s="6"/>
      <c r="I460" s="6"/>
      <c r="J460" s="6"/>
      <c r="K460" s="6"/>
    </row>
    <row r="461" spans="1:11" x14ac:dyDescent="0.2">
      <c r="A461" s="2"/>
      <c r="B461" s="2"/>
      <c r="C461" s="2"/>
      <c r="D461" s="2"/>
      <c r="E461" s="2"/>
      <c r="F461" s="2"/>
      <c r="H461" s="6"/>
      <c r="I461" s="6"/>
      <c r="J461" s="6"/>
    </row>
    <row r="462" spans="1:11" x14ac:dyDescent="0.2">
      <c r="A462" s="2"/>
      <c r="B462" s="2"/>
      <c r="C462" s="2"/>
      <c r="D462" s="2"/>
      <c r="E462" s="2"/>
      <c r="F462" s="2"/>
      <c r="H462" s="6"/>
      <c r="I462" s="6"/>
      <c r="J462" s="6"/>
    </row>
    <row r="463" spans="1:11" x14ac:dyDescent="0.2">
      <c r="A463" s="2"/>
      <c r="B463" s="2"/>
      <c r="C463" s="2"/>
      <c r="D463" s="2"/>
      <c r="E463" s="2"/>
      <c r="F463" s="2"/>
      <c r="H463" s="6"/>
      <c r="I463" s="6"/>
      <c r="J463" s="6"/>
    </row>
    <row r="464" spans="1:11" x14ac:dyDescent="0.2">
      <c r="A464" s="2"/>
      <c r="B464" s="2"/>
      <c r="C464" s="2"/>
      <c r="D464" s="2"/>
      <c r="E464" s="2"/>
      <c r="F464" s="2"/>
      <c r="H464" s="6"/>
      <c r="I464" s="6"/>
      <c r="J464" s="6"/>
      <c r="K464" s="6"/>
    </row>
    <row r="465" spans="1:11" x14ac:dyDescent="0.2">
      <c r="A465" s="2"/>
      <c r="B465" s="2"/>
      <c r="C465" s="2"/>
      <c r="D465" s="2"/>
      <c r="E465" s="2"/>
      <c r="F465" s="2"/>
      <c r="H465" s="6"/>
      <c r="I465" s="6"/>
      <c r="J465" s="6"/>
    </row>
    <row r="466" spans="1:11" x14ac:dyDescent="0.2">
      <c r="A466" s="2"/>
      <c r="B466" s="2"/>
      <c r="C466" s="2"/>
      <c r="D466" s="2"/>
      <c r="E466" s="2"/>
      <c r="F466" s="2"/>
      <c r="H466" s="6"/>
      <c r="I466" s="6"/>
      <c r="J466" s="6"/>
      <c r="K466" s="6"/>
    </row>
    <row r="467" spans="1:11" x14ac:dyDescent="0.2">
      <c r="A467" s="2"/>
      <c r="B467" s="2"/>
      <c r="C467" s="2"/>
      <c r="D467" s="2"/>
      <c r="E467" s="2"/>
      <c r="F467" s="2"/>
      <c r="H467" s="6"/>
      <c r="I467" s="6"/>
      <c r="J467" s="6"/>
    </row>
    <row r="468" spans="1:11" x14ac:dyDescent="0.2">
      <c r="A468" s="2"/>
      <c r="B468" s="2"/>
      <c r="C468" s="2"/>
      <c r="D468" s="2"/>
      <c r="E468" s="2"/>
      <c r="F468" s="2"/>
      <c r="H468" s="6"/>
      <c r="I468" s="6"/>
      <c r="J468" s="6"/>
    </row>
    <row r="469" spans="1:11" x14ac:dyDescent="0.2">
      <c r="A469" s="2"/>
      <c r="B469" s="2"/>
      <c r="C469" s="2"/>
      <c r="D469" s="2"/>
      <c r="E469" s="2"/>
      <c r="F469" s="2"/>
      <c r="H469" s="6"/>
      <c r="I469" s="6"/>
      <c r="J469" s="6"/>
    </row>
    <row r="470" spans="1:11" x14ac:dyDescent="0.2">
      <c r="A470" s="2"/>
      <c r="B470" s="2"/>
      <c r="C470" s="2"/>
      <c r="D470" s="2"/>
      <c r="E470" s="2"/>
      <c r="F470" s="2"/>
      <c r="H470" s="6"/>
      <c r="I470" s="6"/>
      <c r="J470" s="6"/>
      <c r="K470" s="6"/>
    </row>
    <row r="471" spans="1:11" x14ac:dyDescent="0.2">
      <c r="A471" s="2"/>
      <c r="B471" s="2"/>
      <c r="C471" s="2"/>
      <c r="D471" s="2"/>
      <c r="E471" s="2"/>
      <c r="F471" s="2"/>
      <c r="H471" s="6"/>
      <c r="I471" s="6"/>
      <c r="J471" s="6"/>
      <c r="K471" s="6"/>
    </row>
    <row r="472" spans="1:11" x14ac:dyDescent="0.2">
      <c r="A472" s="2"/>
      <c r="B472" s="2"/>
      <c r="C472" s="2"/>
      <c r="D472" s="2"/>
      <c r="E472" s="2"/>
      <c r="F472" s="2"/>
      <c r="H472" s="6"/>
      <c r="I472" s="6"/>
      <c r="J472" s="6"/>
    </row>
    <row r="473" spans="1:11" x14ac:dyDescent="0.2">
      <c r="A473" s="2"/>
      <c r="B473" s="2"/>
      <c r="C473" s="2"/>
      <c r="D473" s="2"/>
      <c r="E473" s="2"/>
      <c r="F473" s="2"/>
      <c r="H473" s="6"/>
      <c r="I473" s="6"/>
      <c r="J473" s="6"/>
    </row>
    <row r="474" spans="1:11" x14ac:dyDescent="0.2">
      <c r="A474" s="2"/>
      <c r="B474" s="2"/>
      <c r="C474" s="2"/>
      <c r="D474" s="2"/>
      <c r="E474" s="2"/>
      <c r="F474" s="2"/>
      <c r="H474" s="6"/>
      <c r="I474" s="6"/>
      <c r="J474" s="6"/>
    </row>
    <row r="475" spans="1:11" x14ac:dyDescent="0.2">
      <c r="A475" s="2"/>
      <c r="B475" s="2"/>
      <c r="C475" s="2"/>
      <c r="D475" s="2"/>
      <c r="E475" s="2"/>
      <c r="F475" s="2"/>
      <c r="H475" s="6"/>
      <c r="I475" s="6"/>
      <c r="J475" s="6"/>
    </row>
    <row r="476" spans="1:11" x14ac:dyDescent="0.2">
      <c r="A476" s="2"/>
      <c r="B476" s="2"/>
      <c r="C476" s="2"/>
      <c r="D476" s="2"/>
      <c r="E476" s="2"/>
      <c r="F476" s="2"/>
      <c r="H476" s="6"/>
      <c r="I476" s="6"/>
      <c r="J476" s="6"/>
    </row>
    <row r="477" spans="1:11" x14ac:dyDescent="0.2">
      <c r="A477" s="2"/>
      <c r="B477" s="2"/>
      <c r="C477" s="2"/>
      <c r="D477" s="2"/>
      <c r="E477" s="2"/>
      <c r="F477" s="2"/>
      <c r="H477" s="6"/>
      <c r="I477" s="6"/>
      <c r="J477" s="6"/>
    </row>
    <row r="478" spans="1:11" x14ac:dyDescent="0.2">
      <c r="A478" s="2"/>
      <c r="B478" s="2"/>
      <c r="C478" s="2"/>
      <c r="D478" s="2"/>
      <c r="E478" s="2"/>
      <c r="F478" s="2"/>
      <c r="H478" s="6"/>
      <c r="I478" s="6"/>
      <c r="J478" s="6"/>
    </row>
    <row r="479" spans="1:11" x14ac:dyDescent="0.2">
      <c r="A479" s="2"/>
      <c r="B479" s="2"/>
      <c r="C479" s="2"/>
      <c r="D479" s="2"/>
      <c r="E479" s="2"/>
      <c r="F479" s="2"/>
      <c r="H479" s="6"/>
      <c r="I479" s="6"/>
      <c r="J479" s="6"/>
      <c r="K479" s="6"/>
    </row>
    <row r="480" spans="1:11" x14ac:dyDescent="0.2">
      <c r="A480" s="2"/>
      <c r="B480" s="2"/>
      <c r="C480" s="2"/>
      <c r="D480" s="2"/>
      <c r="E480" s="2"/>
      <c r="F480" s="2"/>
      <c r="H480" s="6"/>
      <c r="I480" s="6"/>
      <c r="J480" s="6"/>
      <c r="K480" s="6"/>
    </row>
    <row r="481" spans="1:11" x14ac:dyDescent="0.2">
      <c r="A481" s="2"/>
      <c r="B481" s="2"/>
      <c r="C481" s="2"/>
      <c r="D481" s="2"/>
      <c r="E481" s="2"/>
      <c r="F481" s="2"/>
      <c r="H481" s="6"/>
      <c r="I481" s="6"/>
      <c r="J481" s="6"/>
      <c r="K481" s="6"/>
    </row>
    <row r="482" spans="1:11" x14ac:dyDescent="0.2">
      <c r="A482" s="2"/>
      <c r="B482" s="2"/>
      <c r="C482" s="2"/>
      <c r="D482" s="2"/>
      <c r="E482" s="2"/>
      <c r="F482" s="2"/>
      <c r="H482" s="6"/>
      <c r="I482" s="6"/>
      <c r="J482" s="6"/>
      <c r="K482" s="6"/>
    </row>
    <row r="483" spans="1:11" x14ac:dyDescent="0.2">
      <c r="A483" s="2"/>
      <c r="B483" s="2"/>
      <c r="C483" s="2"/>
      <c r="D483" s="2"/>
      <c r="E483" s="2"/>
      <c r="F483" s="2"/>
      <c r="H483" s="6"/>
      <c r="I483" s="6"/>
      <c r="J483" s="6"/>
      <c r="K483" s="6"/>
    </row>
    <row r="484" spans="1:11" x14ac:dyDescent="0.2">
      <c r="A484" s="2"/>
      <c r="B484" s="2"/>
      <c r="C484" s="2"/>
      <c r="D484" s="2"/>
      <c r="E484" s="2"/>
      <c r="F484" s="2"/>
      <c r="H484" s="6"/>
      <c r="I484" s="6"/>
      <c r="J484" s="6"/>
      <c r="K484" s="6"/>
    </row>
    <row r="485" spans="1:11" x14ac:dyDescent="0.2">
      <c r="A485" s="2"/>
      <c r="B485" s="2"/>
      <c r="C485" s="2"/>
      <c r="D485" s="2"/>
      <c r="E485" s="2"/>
      <c r="F485" s="2"/>
      <c r="H485" s="6"/>
      <c r="I485" s="6"/>
      <c r="J485" s="6"/>
      <c r="K485" s="6"/>
    </row>
    <row r="486" spans="1:11" x14ac:dyDescent="0.2">
      <c r="A486" s="2"/>
      <c r="B486" s="2"/>
      <c r="C486" s="2"/>
      <c r="D486" s="2"/>
      <c r="E486" s="2"/>
      <c r="F486" s="2"/>
      <c r="H486" s="6"/>
      <c r="I486" s="6"/>
      <c r="J486" s="6"/>
      <c r="K486" s="6"/>
    </row>
    <row r="487" spans="1:11" x14ac:dyDescent="0.2">
      <c r="A487" s="2"/>
      <c r="B487" s="2"/>
      <c r="C487" s="2"/>
      <c r="D487" s="2"/>
      <c r="E487" s="2"/>
      <c r="F487" s="2"/>
      <c r="H487" s="6"/>
      <c r="I487" s="6"/>
      <c r="J487" s="6"/>
      <c r="K487" s="6"/>
    </row>
    <row r="488" spans="1:11" x14ac:dyDescent="0.2">
      <c r="A488" s="2"/>
      <c r="B488" s="2"/>
      <c r="C488" s="2"/>
      <c r="D488" s="2"/>
      <c r="E488" s="2"/>
      <c r="F488" s="2"/>
      <c r="H488" s="6"/>
      <c r="I488" s="6"/>
      <c r="J488" s="6"/>
      <c r="K488" s="6"/>
    </row>
    <row r="489" spans="1:11" x14ac:dyDescent="0.2">
      <c r="A489" s="2"/>
      <c r="B489" s="2"/>
      <c r="C489" s="2"/>
      <c r="D489" s="2"/>
      <c r="E489" s="2"/>
      <c r="F489" s="2"/>
      <c r="H489" s="6"/>
      <c r="I489" s="6"/>
      <c r="J489" s="6"/>
    </row>
    <row r="490" spans="1:11" x14ac:dyDescent="0.2">
      <c r="A490" s="2"/>
      <c r="B490" s="2"/>
      <c r="C490" s="2"/>
      <c r="D490" s="2"/>
      <c r="E490" s="2"/>
      <c r="F490" s="2"/>
      <c r="H490" s="6"/>
      <c r="I490" s="6"/>
      <c r="J490" s="6"/>
      <c r="K490" s="6"/>
    </row>
    <row r="491" spans="1:11" x14ac:dyDescent="0.2">
      <c r="A491" s="2"/>
      <c r="B491" s="2"/>
      <c r="C491" s="2"/>
      <c r="D491" s="2"/>
      <c r="E491" s="2"/>
      <c r="F491" s="2"/>
      <c r="H491" s="6"/>
      <c r="I491" s="6"/>
      <c r="J491" s="6"/>
      <c r="K491" s="6"/>
    </row>
    <row r="492" spans="1:11" x14ac:dyDescent="0.2">
      <c r="A492" s="2"/>
      <c r="B492" s="2"/>
      <c r="C492" s="2"/>
      <c r="D492" s="2"/>
      <c r="E492" s="2"/>
      <c r="F492" s="2"/>
      <c r="H492" s="6"/>
      <c r="I492" s="6"/>
      <c r="J492" s="6"/>
      <c r="K492" s="6"/>
    </row>
    <row r="493" spans="1:11" x14ac:dyDescent="0.2">
      <c r="A493" s="2"/>
      <c r="B493" s="2"/>
      <c r="C493" s="2"/>
      <c r="D493" s="2"/>
      <c r="E493" s="2"/>
      <c r="F493" s="2"/>
      <c r="H493" s="6"/>
      <c r="I493" s="6"/>
      <c r="J493" s="6"/>
      <c r="K493" s="6"/>
    </row>
    <row r="494" spans="1:11" x14ac:dyDescent="0.2">
      <c r="A494" s="2"/>
      <c r="B494" s="2"/>
      <c r="C494" s="2"/>
      <c r="D494" s="2"/>
      <c r="E494" s="2"/>
      <c r="F494" s="2"/>
      <c r="H494" s="6"/>
      <c r="I494" s="6"/>
      <c r="J494" s="6"/>
    </row>
    <row r="495" spans="1:11" x14ac:dyDescent="0.2">
      <c r="A495" s="2"/>
      <c r="B495" s="2"/>
      <c r="C495" s="2"/>
      <c r="D495" s="2"/>
      <c r="E495" s="2"/>
      <c r="F495" s="2"/>
      <c r="H495" s="6"/>
      <c r="I495" s="6"/>
      <c r="J495" s="6"/>
    </row>
    <row r="496" spans="1:11" x14ac:dyDescent="0.2">
      <c r="A496" s="2"/>
      <c r="B496" s="2"/>
      <c r="C496" s="2"/>
      <c r="D496" s="2"/>
      <c r="E496" s="2"/>
      <c r="F496" s="2"/>
      <c r="H496" s="6"/>
      <c r="I496" s="6"/>
      <c r="J496" s="6"/>
    </row>
    <row r="497" spans="1:11" x14ac:dyDescent="0.2">
      <c r="A497" s="2"/>
      <c r="B497" s="2"/>
      <c r="C497" s="2"/>
      <c r="D497" s="2"/>
      <c r="E497" s="2"/>
      <c r="F497" s="2"/>
      <c r="H497" s="6"/>
      <c r="I497" s="6"/>
      <c r="J497" s="6"/>
    </row>
    <row r="498" spans="1:11" x14ac:dyDescent="0.2">
      <c r="A498" s="2"/>
      <c r="B498" s="2"/>
      <c r="C498" s="2"/>
      <c r="D498" s="2"/>
      <c r="E498" s="2"/>
      <c r="F498" s="2"/>
      <c r="H498" s="6"/>
      <c r="I498" s="6"/>
      <c r="J498" s="6"/>
    </row>
    <row r="499" spans="1:11" x14ac:dyDescent="0.2">
      <c r="A499" s="2"/>
      <c r="B499" s="2"/>
      <c r="C499" s="2"/>
      <c r="D499" s="2"/>
      <c r="E499" s="2"/>
      <c r="F499" s="2"/>
      <c r="H499" s="6"/>
      <c r="I499" s="6"/>
      <c r="J499" s="6"/>
    </row>
    <row r="500" spans="1:11" x14ac:dyDescent="0.2">
      <c r="A500" s="2"/>
      <c r="B500" s="2"/>
      <c r="C500" s="2"/>
      <c r="D500" s="2"/>
      <c r="E500" s="2"/>
      <c r="F500" s="2"/>
      <c r="H500" s="6"/>
      <c r="I500" s="6"/>
      <c r="J500" s="6"/>
      <c r="K500" s="6"/>
    </row>
    <row r="501" spans="1:11" x14ac:dyDescent="0.2">
      <c r="A501" s="2"/>
      <c r="B501" s="2"/>
      <c r="C501" s="2"/>
      <c r="D501" s="2"/>
      <c r="E501" s="2"/>
      <c r="F501" s="2"/>
    </row>
    <row r="502" spans="1:11" x14ac:dyDescent="0.2">
      <c r="A502" s="2"/>
      <c r="B502" s="2"/>
      <c r="C502" s="2"/>
      <c r="D502" s="2"/>
      <c r="E502" s="2"/>
      <c r="F502" s="2"/>
      <c r="H502" s="6"/>
      <c r="I502" s="6"/>
      <c r="J502" s="6"/>
    </row>
    <row r="503" spans="1:11" x14ac:dyDescent="0.2">
      <c r="A503" s="2"/>
      <c r="B503" s="2"/>
      <c r="C503" s="2"/>
      <c r="D503" s="2"/>
      <c r="E503" s="2"/>
      <c r="F503" s="2"/>
      <c r="H503" s="6"/>
      <c r="I503" s="6"/>
      <c r="J503" s="6"/>
    </row>
    <row r="504" spans="1:11" x14ac:dyDescent="0.2">
      <c r="A504" s="2"/>
      <c r="B504" s="2"/>
      <c r="C504" s="2"/>
      <c r="D504" s="2"/>
      <c r="E504" s="2"/>
      <c r="F504" s="2"/>
    </row>
    <row r="505" spans="1:11" x14ac:dyDescent="0.2">
      <c r="A505" s="2"/>
      <c r="B505" s="2"/>
      <c r="C505" s="2"/>
      <c r="D505" s="2"/>
      <c r="E505" s="2"/>
      <c r="F505" s="2"/>
      <c r="H505" s="6"/>
      <c r="I505" s="6"/>
      <c r="J505" s="6"/>
      <c r="K505" s="6"/>
    </row>
    <row r="506" spans="1:11" x14ac:dyDescent="0.2">
      <c r="A506" s="2"/>
      <c r="B506" s="2"/>
      <c r="C506" s="2"/>
      <c r="D506" s="2"/>
      <c r="E506" s="2"/>
      <c r="F506" s="2"/>
      <c r="H506" s="6"/>
      <c r="I506" s="6"/>
      <c r="J506" s="6"/>
      <c r="K506" s="6"/>
    </row>
    <row r="507" spans="1:11" x14ac:dyDescent="0.2">
      <c r="A507" s="2"/>
      <c r="B507" s="2"/>
      <c r="C507" s="2"/>
      <c r="D507" s="2"/>
      <c r="E507" s="2"/>
      <c r="F507" s="2"/>
      <c r="H507" s="6"/>
      <c r="I507" s="6"/>
      <c r="J507" s="6"/>
      <c r="K507" s="6"/>
    </row>
    <row r="508" spans="1:11" x14ac:dyDescent="0.2">
      <c r="A508" s="2"/>
      <c r="B508" s="2"/>
      <c r="C508" s="2"/>
      <c r="D508" s="2"/>
      <c r="E508" s="2"/>
      <c r="F508" s="2"/>
      <c r="H508" s="6"/>
      <c r="I508" s="6"/>
      <c r="J508" s="6"/>
      <c r="K508" s="6"/>
    </row>
    <row r="509" spans="1:11" x14ac:dyDescent="0.2">
      <c r="A509" s="2"/>
      <c r="B509" s="2"/>
      <c r="C509" s="2"/>
      <c r="D509" s="2"/>
      <c r="E509" s="2"/>
      <c r="F509" s="2"/>
      <c r="H509" s="6"/>
      <c r="I509" s="6"/>
      <c r="J509" s="6"/>
      <c r="K509" s="6"/>
    </row>
    <row r="510" spans="1:11" x14ac:dyDescent="0.2">
      <c r="A510" s="2"/>
      <c r="B510" s="2"/>
      <c r="C510" s="2"/>
      <c r="D510" s="2"/>
      <c r="E510" s="2"/>
      <c r="F510" s="2"/>
      <c r="H510" s="6"/>
      <c r="I510" s="6"/>
      <c r="J510" s="6"/>
      <c r="K510" s="6"/>
    </row>
    <row r="511" spans="1:11" x14ac:dyDescent="0.2">
      <c r="A511" s="2"/>
      <c r="B511" s="2"/>
      <c r="C511" s="2"/>
      <c r="D511" s="2"/>
      <c r="E511" s="2"/>
      <c r="F511" s="2"/>
      <c r="H511" s="6"/>
      <c r="I511" s="6"/>
      <c r="J511" s="6"/>
    </row>
    <row r="512" spans="1:11" x14ac:dyDescent="0.2">
      <c r="A512" s="2"/>
      <c r="B512" s="2"/>
      <c r="C512" s="2"/>
      <c r="D512" s="2"/>
      <c r="E512" s="2"/>
      <c r="F512" s="2"/>
      <c r="H512" s="6"/>
      <c r="I512" s="6"/>
      <c r="J512" s="6"/>
    </row>
    <row r="513" spans="1:13" x14ac:dyDescent="0.2">
      <c r="A513" s="2"/>
      <c r="B513" s="2"/>
      <c r="C513" s="2"/>
      <c r="D513" s="2"/>
      <c r="E513" s="2"/>
      <c r="F513" s="2"/>
      <c r="H513" s="6"/>
      <c r="I513" s="6"/>
      <c r="J513" s="6"/>
    </row>
    <row r="514" spans="1:13" x14ac:dyDescent="0.2">
      <c r="A514" s="2"/>
      <c r="B514" s="2"/>
      <c r="C514" s="2"/>
      <c r="D514" s="2"/>
      <c r="E514" s="2"/>
      <c r="F514" s="2"/>
      <c r="H514" s="6"/>
      <c r="I514" s="6"/>
      <c r="J514" s="6"/>
      <c r="K514" s="6"/>
      <c r="L514" s="6"/>
      <c r="M514" s="6"/>
    </row>
    <row r="515" spans="1:13" x14ac:dyDescent="0.2">
      <c r="A515" s="2"/>
      <c r="B515" s="2"/>
      <c r="C515" s="2"/>
      <c r="D515" s="2"/>
      <c r="E515" s="2"/>
      <c r="F515" s="2"/>
      <c r="H515" s="6"/>
      <c r="I515" s="6"/>
      <c r="J515" s="6"/>
    </row>
    <row r="516" spans="1:13" x14ac:dyDescent="0.2">
      <c r="A516" s="2"/>
      <c r="B516" s="2"/>
      <c r="C516" s="2"/>
      <c r="D516" s="2"/>
      <c r="E516" s="2"/>
      <c r="F516" s="2"/>
      <c r="H516" s="6"/>
      <c r="I516" s="6"/>
      <c r="J516" s="6"/>
    </row>
    <row r="517" spans="1:13" x14ac:dyDescent="0.2">
      <c r="A517" s="2"/>
      <c r="B517" s="2"/>
      <c r="C517" s="2"/>
      <c r="D517" s="2"/>
      <c r="E517" s="2"/>
      <c r="F517" s="2"/>
      <c r="H517" s="6"/>
      <c r="I517" s="6"/>
      <c r="J517" s="6"/>
    </row>
    <row r="518" spans="1:13" x14ac:dyDescent="0.2">
      <c r="A518" s="2"/>
      <c r="B518" s="2"/>
      <c r="C518" s="2"/>
      <c r="D518" s="2"/>
      <c r="E518" s="2"/>
      <c r="F518" s="2"/>
      <c r="H518" s="6"/>
      <c r="I518" s="6"/>
      <c r="J518" s="6"/>
    </row>
    <row r="519" spans="1:13" x14ac:dyDescent="0.2">
      <c r="A519" s="2"/>
      <c r="B519" s="2"/>
      <c r="C519" s="2"/>
      <c r="D519" s="2"/>
      <c r="E519" s="2"/>
      <c r="F519" s="2"/>
      <c r="H519" s="6"/>
      <c r="I519" s="6"/>
      <c r="J519" s="6"/>
      <c r="K519" s="6"/>
    </row>
    <row r="520" spans="1:13" x14ac:dyDescent="0.2">
      <c r="A520" s="2"/>
      <c r="B520" s="2"/>
      <c r="C520" s="2"/>
      <c r="D520" s="2"/>
      <c r="E520" s="2"/>
      <c r="F520" s="2"/>
      <c r="H520" s="6"/>
      <c r="I520" s="6"/>
      <c r="J520" s="6"/>
      <c r="K520" s="6"/>
    </row>
    <row r="521" spans="1:13" x14ac:dyDescent="0.2">
      <c r="A521" s="2"/>
      <c r="B521" s="2"/>
      <c r="C521" s="2"/>
      <c r="D521" s="2"/>
      <c r="E521" s="2"/>
      <c r="F521" s="2"/>
      <c r="H521" s="6"/>
      <c r="I521" s="6"/>
      <c r="J521" s="6"/>
      <c r="K521" s="6"/>
    </row>
    <row r="522" spans="1:13" x14ac:dyDescent="0.2">
      <c r="A522" s="2"/>
      <c r="B522" s="2"/>
      <c r="C522" s="2"/>
      <c r="D522" s="2"/>
      <c r="E522" s="2"/>
      <c r="F522" s="2"/>
      <c r="H522" s="6"/>
      <c r="I522" s="6"/>
      <c r="J522" s="6"/>
      <c r="K522" s="6"/>
    </row>
    <row r="523" spans="1:13" x14ac:dyDescent="0.2">
      <c r="A523" s="2"/>
      <c r="B523" s="2"/>
      <c r="C523" s="2"/>
      <c r="D523" s="2"/>
      <c r="E523" s="2"/>
      <c r="F523" s="2"/>
      <c r="H523" s="6"/>
      <c r="I523" s="6"/>
      <c r="J523" s="6"/>
    </row>
    <row r="524" spans="1:13" x14ac:dyDescent="0.2">
      <c r="A524" s="2"/>
      <c r="B524" s="2"/>
      <c r="C524" s="2"/>
      <c r="D524" s="2"/>
      <c r="E524" s="2"/>
      <c r="F524" s="2"/>
      <c r="H524" s="6"/>
      <c r="I524" s="6"/>
      <c r="J524" s="6"/>
      <c r="K524" s="6"/>
    </row>
    <row r="525" spans="1:13" x14ac:dyDescent="0.2">
      <c r="A525" s="2"/>
      <c r="B525" s="2"/>
      <c r="C525" s="2"/>
      <c r="D525" s="2"/>
      <c r="E525" s="2"/>
      <c r="F525" s="2"/>
      <c r="H525" s="6"/>
      <c r="I525" s="6"/>
      <c r="J525" s="6"/>
      <c r="K525" s="6"/>
    </row>
    <row r="526" spans="1:13" x14ac:dyDescent="0.2">
      <c r="A526" s="2"/>
      <c r="B526" s="2"/>
      <c r="C526" s="2"/>
      <c r="D526" s="2"/>
      <c r="E526" s="2"/>
      <c r="F526" s="2"/>
      <c r="H526" s="6"/>
      <c r="I526" s="6"/>
      <c r="J526" s="6"/>
    </row>
    <row r="527" spans="1:13" x14ac:dyDescent="0.2">
      <c r="A527" s="2"/>
      <c r="B527" s="2"/>
      <c r="C527" s="2"/>
      <c r="D527" s="2"/>
      <c r="E527" s="2"/>
      <c r="F527" s="2"/>
      <c r="H527" s="6"/>
      <c r="I527" s="6"/>
      <c r="J527" s="6"/>
    </row>
    <row r="528" spans="1:13" x14ac:dyDescent="0.2">
      <c r="A528" s="2"/>
      <c r="B528" s="2"/>
      <c r="C528" s="2"/>
      <c r="D528" s="2"/>
      <c r="E528" s="2"/>
      <c r="F528" s="2"/>
      <c r="H528" s="6"/>
      <c r="I528" s="6"/>
      <c r="J528" s="6"/>
      <c r="K528" s="6"/>
    </row>
    <row r="529" spans="1:11" x14ac:dyDescent="0.2">
      <c r="A529" s="2"/>
      <c r="B529" s="2"/>
      <c r="C529" s="2"/>
      <c r="D529" s="2"/>
      <c r="E529" s="2"/>
      <c r="F529" s="2"/>
      <c r="H529" s="6"/>
      <c r="I529" s="6"/>
      <c r="J529" s="6"/>
      <c r="K529" s="6"/>
    </row>
    <row r="530" spans="1:11" x14ac:dyDescent="0.2">
      <c r="A530" s="2"/>
      <c r="B530" s="2"/>
      <c r="C530" s="2"/>
      <c r="D530" s="2"/>
      <c r="E530" s="2"/>
      <c r="F530" s="2"/>
      <c r="H530" s="6"/>
      <c r="I530" s="6"/>
      <c r="J530" s="6"/>
      <c r="K530" s="6"/>
    </row>
    <row r="531" spans="1:11" x14ac:dyDescent="0.2">
      <c r="A531" s="2"/>
      <c r="B531" s="2"/>
      <c r="C531" s="2"/>
      <c r="D531" s="2"/>
      <c r="E531" s="2"/>
      <c r="F531" s="2"/>
      <c r="H531" s="6"/>
      <c r="I531" s="6"/>
      <c r="J531" s="6"/>
      <c r="K531" s="6"/>
    </row>
    <row r="532" spans="1:11" x14ac:dyDescent="0.2">
      <c r="A532" s="2"/>
      <c r="B532" s="2"/>
      <c r="C532" s="2"/>
      <c r="D532" s="2"/>
      <c r="E532" s="2"/>
      <c r="F532" s="2"/>
      <c r="H532" s="6"/>
      <c r="I532" s="6"/>
      <c r="J532" s="6"/>
    </row>
    <row r="533" spans="1:11" x14ac:dyDescent="0.2">
      <c r="A533" s="2"/>
      <c r="B533" s="2"/>
      <c r="C533" s="2"/>
      <c r="D533" s="2"/>
      <c r="E533" s="2"/>
      <c r="F533" s="2"/>
      <c r="H533" s="6"/>
      <c r="I533" s="6"/>
      <c r="J533" s="6"/>
    </row>
    <row r="534" spans="1:11" x14ac:dyDescent="0.2">
      <c r="A534" s="2"/>
      <c r="B534" s="2"/>
      <c r="C534" s="2"/>
      <c r="D534" s="2"/>
      <c r="E534" s="2"/>
      <c r="F534" s="2"/>
      <c r="H534" s="6"/>
      <c r="I534" s="6"/>
      <c r="J534" s="6"/>
    </row>
    <row r="535" spans="1:11" x14ac:dyDescent="0.2">
      <c r="A535" s="2"/>
      <c r="B535" s="2"/>
      <c r="C535" s="2"/>
      <c r="D535" s="2"/>
      <c r="E535" s="2"/>
      <c r="F535" s="2"/>
      <c r="H535" s="6"/>
      <c r="I535" s="6"/>
      <c r="J535" s="6"/>
    </row>
    <row r="536" spans="1:11" x14ac:dyDescent="0.2">
      <c r="A536" s="2"/>
      <c r="B536" s="2"/>
      <c r="C536" s="2"/>
      <c r="D536" s="2"/>
      <c r="E536" s="2"/>
      <c r="F536" s="2"/>
      <c r="H536" s="6"/>
      <c r="I536" s="6"/>
      <c r="J536" s="6"/>
      <c r="K536" s="6"/>
    </row>
    <row r="537" spans="1:11" x14ac:dyDescent="0.2">
      <c r="A537" s="2"/>
      <c r="B537" s="2"/>
      <c r="C537" s="2"/>
      <c r="D537" s="2"/>
      <c r="E537" s="2"/>
      <c r="F537" s="2"/>
      <c r="H537" s="6"/>
      <c r="I537" s="6"/>
      <c r="J537" s="6"/>
      <c r="K537" s="6"/>
    </row>
    <row r="538" spans="1:11" x14ac:dyDescent="0.2">
      <c r="A538" s="2"/>
      <c r="B538" s="2"/>
      <c r="C538" s="2"/>
      <c r="D538" s="2"/>
      <c r="E538" s="2"/>
      <c r="F538" s="2"/>
      <c r="H538" s="6"/>
      <c r="I538" s="6"/>
      <c r="J538" s="6"/>
      <c r="K538" s="6"/>
    </row>
    <row r="539" spans="1:11" x14ac:dyDescent="0.2">
      <c r="A539" s="2"/>
      <c r="B539" s="2"/>
      <c r="C539" s="2"/>
      <c r="D539" s="2"/>
      <c r="E539" s="2"/>
      <c r="F539" s="2"/>
      <c r="H539" s="6"/>
      <c r="I539" s="6"/>
      <c r="J539" s="6"/>
      <c r="K539" s="6"/>
    </row>
    <row r="540" spans="1:11" x14ac:dyDescent="0.2">
      <c r="A540" s="2"/>
      <c r="B540" s="2"/>
      <c r="C540" s="2"/>
      <c r="D540" s="2"/>
      <c r="E540" s="2"/>
      <c r="F540" s="2"/>
      <c r="H540" s="6"/>
      <c r="I540" s="6"/>
      <c r="J540" s="6"/>
      <c r="K540" s="6"/>
    </row>
    <row r="541" spans="1:11" x14ac:dyDescent="0.2">
      <c r="A541" s="2"/>
      <c r="B541" s="2"/>
      <c r="C541" s="2"/>
      <c r="D541" s="2"/>
      <c r="E541" s="2"/>
      <c r="F541" s="2"/>
      <c r="H541" s="6"/>
      <c r="I541" s="6"/>
      <c r="J541" s="6"/>
      <c r="K541" s="6"/>
    </row>
    <row r="542" spans="1:11" x14ac:dyDescent="0.2">
      <c r="A542" s="2"/>
      <c r="B542" s="2"/>
      <c r="C542" s="2"/>
      <c r="D542" s="2"/>
      <c r="E542" s="2"/>
      <c r="F542" s="2"/>
      <c r="H542" s="6"/>
      <c r="I542" s="6"/>
      <c r="J542" s="6"/>
      <c r="K542" s="6"/>
    </row>
    <row r="543" spans="1:11" x14ac:dyDescent="0.2">
      <c r="A543" s="2"/>
      <c r="B543" s="2"/>
      <c r="C543" s="2"/>
      <c r="D543" s="2"/>
      <c r="E543" s="2"/>
      <c r="F543" s="2"/>
      <c r="H543" s="6"/>
      <c r="I543" s="6"/>
      <c r="J543" s="6"/>
      <c r="K543" s="6"/>
    </row>
    <row r="544" spans="1:11" x14ac:dyDescent="0.2">
      <c r="A544" s="2"/>
      <c r="B544" s="2"/>
      <c r="C544" s="2"/>
      <c r="D544" s="2"/>
      <c r="E544" s="2"/>
      <c r="F544" s="2"/>
      <c r="H544" s="6"/>
      <c r="I544" s="6"/>
      <c r="J544" s="6"/>
      <c r="K544" s="6"/>
    </row>
    <row r="545" spans="1:13" x14ac:dyDescent="0.2">
      <c r="A545" s="2"/>
      <c r="B545" s="2"/>
      <c r="C545" s="2"/>
      <c r="D545" s="2"/>
      <c r="E545" s="2"/>
      <c r="F545" s="2"/>
      <c r="H545" s="6"/>
      <c r="I545" s="6"/>
      <c r="J545" s="6"/>
      <c r="K545" s="6"/>
    </row>
    <row r="546" spans="1:13" x14ac:dyDescent="0.2">
      <c r="A546" s="2"/>
      <c r="B546" s="2"/>
      <c r="C546" s="2"/>
      <c r="D546" s="2"/>
      <c r="E546" s="2"/>
      <c r="F546" s="2"/>
      <c r="H546" s="6"/>
      <c r="I546" s="6"/>
      <c r="J546" s="6"/>
      <c r="K546" s="6"/>
    </row>
    <row r="547" spans="1:13" x14ac:dyDescent="0.2">
      <c r="A547" s="2"/>
      <c r="B547" s="2"/>
      <c r="C547" s="2"/>
      <c r="D547" s="2"/>
      <c r="E547" s="2"/>
      <c r="F547" s="2"/>
      <c r="H547" s="6"/>
      <c r="I547" s="6"/>
      <c r="J547" s="6"/>
    </row>
    <row r="548" spans="1:13" x14ac:dyDescent="0.2">
      <c r="A548" s="2"/>
      <c r="B548" s="2"/>
      <c r="C548" s="2"/>
      <c r="D548" s="2"/>
      <c r="E548" s="2"/>
      <c r="F548" s="2"/>
      <c r="H548" s="6"/>
      <c r="I548" s="6"/>
      <c r="J548" s="6"/>
    </row>
    <row r="549" spans="1:13" x14ac:dyDescent="0.2">
      <c r="A549" s="2"/>
      <c r="B549" s="2"/>
      <c r="C549" s="2"/>
      <c r="D549" s="2"/>
      <c r="E549" s="2"/>
      <c r="F549" s="2"/>
      <c r="H549" s="6"/>
      <c r="I549" s="6"/>
      <c r="J549" s="6"/>
    </row>
    <row r="550" spans="1:13" x14ac:dyDescent="0.2">
      <c r="A550" s="2"/>
      <c r="B550" s="2"/>
      <c r="C550" s="2"/>
      <c r="D550" s="2"/>
      <c r="E550" s="2"/>
      <c r="F550" s="2"/>
      <c r="H550" s="6"/>
      <c r="I550" s="6"/>
      <c r="J550" s="6"/>
      <c r="K550" s="6"/>
    </row>
    <row r="551" spans="1:13" x14ac:dyDescent="0.2">
      <c r="A551" s="2"/>
      <c r="B551" s="2"/>
      <c r="C551" s="2"/>
      <c r="D551" s="2"/>
      <c r="E551" s="2"/>
      <c r="F551" s="2"/>
      <c r="H551" s="6"/>
      <c r="I551" s="6"/>
      <c r="J551" s="6"/>
      <c r="K551" s="6"/>
    </row>
    <row r="552" spans="1:13" x14ac:dyDescent="0.2">
      <c r="A552" s="2"/>
      <c r="B552" s="2"/>
      <c r="C552" s="2"/>
      <c r="D552" s="2"/>
      <c r="E552" s="2"/>
      <c r="F552" s="2"/>
      <c r="H552" s="6"/>
      <c r="I552" s="6"/>
      <c r="J552" s="6"/>
    </row>
    <row r="553" spans="1:13" x14ac:dyDescent="0.2">
      <c r="A553" s="2"/>
      <c r="B553" s="2"/>
      <c r="C553" s="2"/>
      <c r="D553" s="2"/>
      <c r="E553" s="2"/>
      <c r="F553" s="2"/>
      <c r="H553" s="6"/>
      <c r="I553" s="6"/>
      <c r="J553" s="6"/>
    </row>
    <row r="554" spans="1:13" x14ac:dyDescent="0.2">
      <c r="A554" s="2"/>
      <c r="B554" s="2"/>
      <c r="C554" s="2"/>
      <c r="D554" s="2"/>
      <c r="E554" s="2"/>
      <c r="F554" s="2"/>
      <c r="H554" s="6"/>
      <c r="I554" s="6"/>
      <c r="J554" s="6"/>
    </row>
    <row r="555" spans="1:13" x14ac:dyDescent="0.2">
      <c r="A555" s="2"/>
      <c r="B555" s="2"/>
      <c r="C555" s="2"/>
      <c r="D555" s="2"/>
      <c r="E555" s="2"/>
      <c r="F555" s="2"/>
      <c r="H555" s="6"/>
      <c r="I555" s="6"/>
      <c r="J555" s="6"/>
    </row>
    <row r="556" spans="1:13" x14ac:dyDescent="0.2">
      <c r="A556" s="2"/>
      <c r="B556" s="2"/>
      <c r="C556" s="2"/>
      <c r="D556" s="2"/>
      <c r="E556" s="2"/>
      <c r="F556" s="2"/>
      <c r="H556" s="6"/>
      <c r="I556" s="6"/>
      <c r="J556" s="6"/>
      <c r="K556" s="6"/>
    </row>
    <row r="557" spans="1:13" x14ac:dyDescent="0.2">
      <c r="A557" s="2"/>
      <c r="B557" s="2"/>
      <c r="C557" s="2"/>
      <c r="D557" s="2"/>
      <c r="E557" s="2"/>
      <c r="F557" s="2"/>
      <c r="H557" s="6"/>
      <c r="I557" s="6"/>
      <c r="J557" s="6"/>
      <c r="K557" s="6"/>
    </row>
    <row r="558" spans="1:13" x14ac:dyDescent="0.2">
      <c r="A558" s="2"/>
      <c r="B558" s="2"/>
      <c r="C558" s="2"/>
      <c r="D558" s="2"/>
      <c r="E558" s="2"/>
      <c r="F558" s="2"/>
      <c r="J558" s="6"/>
      <c r="M558" s="6"/>
    </row>
    <row r="559" spans="1:13" x14ac:dyDescent="0.2">
      <c r="A559" s="2"/>
      <c r="B559" s="2"/>
      <c r="C559" s="2"/>
      <c r="D559" s="2"/>
      <c r="E559" s="2"/>
      <c r="F559" s="2"/>
      <c r="H559" s="6"/>
      <c r="I559" s="6"/>
      <c r="J559" s="6"/>
      <c r="K559" s="6"/>
    </row>
    <row r="560" spans="1:13" x14ac:dyDescent="0.2">
      <c r="A560" s="2"/>
      <c r="B560" s="2"/>
      <c r="C560" s="2"/>
      <c r="D560" s="2"/>
      <c r="E560" s="2"/>
      <c r="F560" s="2"/>
      <c r="H560" s="6"/>
      <c r="I560" s="6"/>
      <c r="J560" s="6"/>
      <c r="K560" s="6"/>
    </row>
    <row r="561" spans="1:13" x14ac:dyDescent="0.2">
      <c r="A561" s="2"/>
      <c r="B561" s="2"/>
      <c r="C561" s="2"/>
      <c r="D561" s="2"/>
      <c r="E561" s="2"/>
      <c r="F561" s="2"/>
      <c r="H561" s="6"/>
      <c r="I561" s="6"/>
      <c r="J561" s="6"/>
    </row>
    <row r="562" spans="1:13" x14ac:dyDescent="0.2">
      <c r="A562" s="2"/>
      <c r="B562" s="2"/>
      <c r="C562" s="2"/>
      <c r="D562" s="2"/>
      <c r="E562" s="2"/>
      <c r="F562" s="2"/>
      <c r="H562" s="6"/>
      <c r="I562" s="6"/>
      <c r="J562" s="6"/>
    </row>
    <row r="563" spans="1:13" x14ac:dyDescent="0.2">
      <c r="A563" s="2"/>
      <c r="B563" s="2"/>
      <c r="C563" s="2"/>
      <c r="D563" s="2"/>
      <c r="E563" s="2"/>
      <c r="F563" s="2"/>
      <c r="H563" s="6"/>
      <c r="I563" s="6"/>
      <c r="J563" s="6"/>
    </row>
    <row r="564" spans="1:13" x14ac:dyDescent="0.2">
      <c r="A564" s="2"/>
      <c r="B564" s="2"/>
      <c r="C564" s="2"/>
      <c r="D564" s="2"/>
      <c r="E564" s="2"/>
      <c r="F564" s="2"/>
      <c r="H564" s="6"/>
      <c r="I564" s="6"/>
      <c r="J564" s="6"/>
    </row>
    <row r="565" spans="1:13" x14ac:dyDescent="0.2">
      <c r="H565" s="6"/>
      <c r="I565" s="6"/>
      <c r="J565" s="6"/>
      <c r="K565" s="6"/>
    </row>
    <row r="566" spans="1:13" x14ac:dyDescent="0.2">
      <c r="H566" s="6"/>
      <c r="I566" s="6"/>
      <c r="J566" s="6"/>
      <c r="K566" s="6"/>
    </row>
    <row r="567" spans="1:13" x14ac:dyDescent="0.2">
      <c r="H567" s="6"/>
      <c r="I567" s="6"/>
      <c r="J567" s="6"/>
      <c r="K567" s="6"/>
    </row>
    <row r="568" spans="1:13" x14ac:dyDescent="0.2">
      <c r="H568" s="6"/>
      <c r="I568" s="6"/>
      <c r="J568" s="6"/>
      <c r="K568" s="6"/>
    </row>
    <row r="569" spans="1:13" x14ac:dyDescent="0.2">
      <c r="J569" s="6"/>
      <c r="K569" s="6"/>
      <c r="L569" s="6"/>
      <c r="M569" s="6"/>
    </row>
    <row r="570" spans="1:13" x14ac:dyDescent="0.2">
      <c r="H570" s="6"/>
      <c r="I570" s="6"/>
      <c r="J570" s="6"/>
      <c r="K570" s="6"/>
    </row>
    <row r="571" spans="1:13" x14ac:dyDescent="0.2">
      <c r="H571" s="6"/>
      <c r="I571" s="6"/>
      <c r="J571" s="6"/>
      <c r="K571" s="6"/>
    </row>
    <row r="572" spans="1:13" x14ac:dyDescent="0.2">
      <c r="H572" s="6"/>
      <c r="I572" s="6"/>
      <c r="J572" s="6"/>
    </row>
    <row r="573" spans="1:13" x14ac:dyDescent="0.2">
      <c r="H573" s="6"/>
      <c r="I573" s="6"/>
      <c r="J573" s="6"/>
    </row>
    <row r="574" spans="1:13" x14ac:dyDescent="0.2">
      <c r="H574" s="6"/>
      <c r="I574" s="6"/>
      <c r="J574" s="6"/>
      <c r="K574" s="6"/>
      <c r="L574" s="6"/>
      <c r="M574" s="6"/>
    </row>
    <row r="575" spans="1:13" x14ac:dyDescent="0.2">
      <c r="H575" s="6"/>
      <c r="I575" s="6"/>
      <c r="J575" s="6"/>
    </row>
    <row r="576" spans="1:13" x14ac:dyDescent="0.2">
      <c r="H576" s="6"/>
      <c r="I576" s="6"/>
      <c r="J576" s="6"/>
    </row>
    <row r="577" spans="8:11" x14ac:dyDescent="0.2">
      <c r="H577" s="6"/>
      <c r="I577" s="6"/>
      <c r="J577" s="6"/>
    </row>
    <row r="578" spans="8:11" x14ac:dyDescent="0.2">
      <c r="H578" s="6"/>
      <c r="I578" s="6"/>
      <c r="J578" s="6"/>
    </row>
    <row r="579" spans="8:11" x14ac:dyDescent="0.2">
      <c r="H579" s="6"/>
      <c r="I579" s="6"/>
      <c r="J579" s="6"/>
    </row>
    <row r="580" spans="8:11" x14ac:dyDescent="0.2">
      <c r="H580" s="6"/>
      <c r="I580" s="6"/>
      <c r="J580" s="6"/>
    </row>
    <row r="581" spans="8:11" x14ac:dyDescent="0.2">
      <c r="H581" s="6"/>
      <c r="I581" s="6"/>
      <c r="J581" s="6"/>
      <c r="K581" s="6"/>
    </row>
    <row r="582" spans="8:11" x14ac:dyDescent="0.2">
      <c r="H582" s="6"/>
      <c r="I582" s="6"/>
      <c r="J582" s="6"/>
      <c r="K582" s="6"/>
    </row>
    <row r="583" spans="8:11" x14ac:dyDescent="0.2">
      <c r="H583" s="6"/>
      <c r="I583" s="6"/>
      <c r="J583" s="6"/>
      <c r="K583" s="6"/>
    </row>
    <row r="584" spans="8:11" x14ac:dyDescent="0.2">
      <c r="H584" s="6"/>
      <c r="I584" s="6"/>
      <c r="J584" s="6"/>
    </row>
    <row r="585" spans="8:11" x14ac:dyDescent="0.2">
      <c r="H585" s="6"/>
      <c r="I585" s="6"/>
      <c r="J585" s="6"/>
    </row>
    <row r="586" spans="8:11" x14ac:dyDescent="0.2">
      <c r="H586" s="6"/>
      <c r="I586" s="6"/>
      <c r="J586" s="6"/>
    </row>
    <row r="587" spans="8:11" x14ac:dyDescent="0.2">
      <c r="H587" s="6"/>
      <c r="I587" s="6"/>
      <c r="J587" s="6"/>
    </row>
    <row r="588" spans="8:11" x14ac:dyDescent="0.2">
      <c r="H588" s="6"/>
      <c r="I588" s="6"/>
      <c r="J588" s="6"/>
    </row>
    <row r="589" spans="8:11" x14ac:dyDescent="0.2">
      <c r="H589" s="6"/>
      <c r="I589" s="6"/>
      <c r="J589" s="6"/>
    </row>
    <row r="590" spans="8:11" x14ac:dyDescent="0.2">
      <c r="H590" s="6"/>
      <c r="I590" s="6"/>
      <c r="J590" s="6"/>
    </row>
    <row r="591" spans="8:11" x14ac:dyDescent="0.2">
      <c r="H591" s="6"/>
      <c r="I591" s="6"/>
      <c r="J591" s="6"/>
    </row>
    <row r="592" spans="8:11" x14ac:dyDescent="0.2">
      <c r="H592" s="6"/>
      <c r="I592" s="6"/>
      <c r="J592" s="6"/>
    </row>
    <row r="593" spans="8:13" x14ac:dyDescent="0.2">
      <c r="H593" s="6"/>
      <c r="I593" s="6"/>
      <c r="J593" s="6"/>
    </row>
    <row r="594" spans="8:13" x14ac:dyDescent="0.2">
      <c r="H594" s="6"/>
      <c r="I594" s="6"/>
      <c r="J594" s="6"/>
    </row>
    <row r="595" spans="8:13" x14ac:dyDescent="0.2">
      <c r="H595" s="6"/>
      <c r="I595" s="6"/>
      <c r="J595" s="6"/>
    </row>
    <row r="596" spans="8:13" x14ac:dyDescent="0.2">
      <c r="H596" s="6"/>
      <c r="I596" s="6"/>
      <c r="J596" s="6"/>
    </row>
    <row r="597" spans="8:13" x14ac:dyDescent="0.2">
      <c r="H597" s="6"/>
      <c r="I597" s="6"/>
      <c r="J597" s="6"/>
    </row>
    <row r="598" spans="8:13" x14ac:dyDescent="0.2">
      <c r="H598" s="6"/>
      <c r="I598" s="6"/>
      <c r="J598" s="6"/>
    </row>
    <row r="599" spans="8:13" x14ac:dyDescent="0.2">
      <c r="H599" s="6"/>
      <c r="I599" s="6"/>
      <c r="J599" s="6"/>
    </row>
    <row r="600" spans="8:13" x14ac:dyDescent="0.2">
      <c r="H600" s="6"/>
      <c r="I600" s="6"/>
      <c r="J600" s="6"/>
    </row>
    <row r="601" spans="8:13" x14ac:dyDescent="0.2">
      <c r="H601" s="6"/>
      <c r="I601" s="6"/>
      <c r="J601" s="6"/>
      <c r="K601" s="6"/>
      <c r="L601" s="6"/>
      <c r="M601" s="6"/>
    </row>
    <row r="602" spans="8:13" x14ac:dyDescent="0.2">
      <c r="H602" s="6"/>
      <c r="I602" s="6"/>
      <c r="J602" s="6"/>
      <c r="K602" s="6"/>
      <c r="L602" s="6"/>
      <c r="M602" s="6"/>
    </row>
    <row r="603" spans="8:13" x14ac:dyDescent="0.2">
      <c r="H603" s="6"/>
      <c r="I603" s="6"/>
      <c r="J603" s="6"/>
      <c r="K603" s="6"/>
    </row>
    <row r="605" spans="8:13" x14ac:dyDescent="0.2">
      <c r="H605" s="6"/>
      <c r="I605" s="6"/>
      <c r="J605" s="6"/>
    </row>
    <row r="606" spans="8:13" x14ac:dyDescent="0.2">
      <c r="H606" s="6"/>
      <c r="I606" s="6"/>
      <c r="J606" s="6"/>
    </row>
    <row r="607" spans="8:13" x14ac:dyDescent="0.2">
      <c r="H607" s="6"/>
      <c r="I607" s="6"/>
      <c r="J607" s="6"/>
    </row>
    <row r="608" spans="8:13" x14ac:dyDescent="0.2">
      <c r="H608" s="6"/>
      <c r="I608" s="6"/>
      <c r="J608" s="6"/>
    </row>
    <row r="610" spans="8:11" x14ac:dyDescent="0.2">
      <c r="J610" s="6"/>
      <c r="K610" s="6"/>
    </row>
    <row r="611" spans="8:11" x14ac:dyDescent="0.2">
      <c r="J611" s="6"/>
      <c r="K611" s="6"/>
    </row>
    <row r="612" spans="8:11" x14ac:dyDescent="0.2">
      <c r="J612" s="6"/>
      <c r="K612" s="6"/>
    </row>
    <row r="613" spans="8:11" x14ac:dyDescent="0.2">
      <c r="J613" s="6"/>
      <c r="K613" s="6"/>
    </row>
    <row r="614" spans="8:11" x14ac:dyDescent="0.2">
      <c r="J614" s="6"/>
      <c r="K614" s="6"/>
    </row>
    <row r="615" spans="8:11" x14ac:dyDescent="0.2">
      <c r="J615" s="6"/>
      <c r="K615" s="6"/>
    </row>
    <row r="616" spans="8:11" x14ac:dyDescent="0.2">
      <c r="H616" s="6"/>
      <c r="I616" s="6"/>
      <c r="J616" s="6"/>
    </row>
    <row r="617" spans="8:11" x14ac:dyDescent="0.2">
      <c r="H617" s="6"/>
      <c r="I617" s="6"/>
      <c r="J617" s="6"/>
    </row>
    <row r="618" spans="8:11" x14ac:dyDescent="0.2">
      <c r="J618" s="6"/>
      <c r="K618" s="6"/>
    </row>
    <row r="619" spans="8:11" x14ac:dyDescent="0.2">
      <c r="J619" s="6"/>
      <c r="K619" s="6"/>
    </row>
    <row r="620" spans="8:11" x14ac:dyDescent="0.2">
      <c r="J620" s="6"/>
      <c r="K620" s="6"/>
    </row>
    <row r="621" spans="8:11" x14ac:dyDescent="0.2">
      <c r="J621" s="6"/>
      <c r="K621" s="6"/>
    </row>
    <row r="622" spans="8:11" x14ac:dyDescent="0.2">
      <c r="J622" s="6"/>
      <c r="K622" s="6"/>
    </row>
    <row r="623" spans="8:11" x14ac:dyDescent="0.2">
      <c r="H623" s="6"/>
      <c r="I623" s="6"/>
      <c r="J623" s="6"/>
      <c r="K623" s="6"/>
    </row>
    <row r="624" spans="8:11" x14ac:dyDescent="0.2">
      <c r="H624" s="6"/>
      <c r="I624" s="6"/>
      <c r="J624" s="6"/>
    </row>
    <row r="625" spans="8:11" x14ac:dyDescent="0.2">
      <c r="H625" s="6"/>
      <c r="I625" s="6"/>
      <c r="J625" s="6"/>
      <c r="K625" s="6"/>
    </row>
    <row r="627" spans="8:11" x14ac:dyDescent="0.2">
      <c r="H627" s="6"/>
      <c r="I627" s="6"/>
      <c r="J627" s="6"/>
    </row>
    <row r="628" spans="8:11" x14ac:dyDescent="0.2">
      <c r="H628" s="6"/>
      <c r="I628" s="6"/>
      <c r="J628" s="6"/>
    </row>
    <row r="629" spans="8:11" x14ac:dyDescent="0.2">
      <c r="H629" s="6"/>
      <c r="I629" s="6"/>
      <c r="J629" s="6"/>
      <c r="K629" s="6"/>
    </row>
    <row r="630" spans="8:11" x14ac:dyDescent="0.2">
      <c r="H630" s="6"/>
      <c r="I630" s="6"/>
      <c r="J630" s="6"/>
    </row>
    <row r="631" spans="8:11" x14ac:dyDescent="0.2">
      <c r="H631" s="6"/>
      <c r="I631" s="6"/>
      <c r="J631" s="6"/>
      <c r="K631" s="6"/>
    </row>
    <row r="632" spans="8:11" x14ac:dyDescent="0.2">
      <c r="H632" s="6"/>
      <c r="I632" s="6"/>
      <c r="J632" s="6"/>
      <c r="K632" s="6"/>
    </row>
    <row r="633" spans="8:11" x14ac:dyDescent="0.2">
      <c r="J633" s="6"/>
      <c r="K633" s="6"/>
    </row>
    <row r="634" spans="8:11" x14ac:dyDescent="0.2">
      <c r="J634" s="6"/>
      <c r="K634" s="6"/>
    </row>
    <row r="635" spans="8:11" x14ac:dyDescent="0.2">
      <c r="J635" s="6"/>
      <c r="K635" s="6"/>
    </row>
    <row r="636" spans="8:11" x14ac:dyDescent="0.2">
      <c r="J636" s="6"/>
      <c r="K636" s="6"/>
    </row>
    <row r="637" spans="8:11" x14ac:dyDescent="0.2">
      <c r="J637" s="6"/>
      <c r="K637" s="6"/>
    </row>
    <row r="638" spans="8:11" x14ac:dyDescent="0.2">
      <c r="J638" s="6"/>
      <c r="K638" s="6"/>
    </row>
    <row r="639" spans="8:11" x14ac:dyDescent="0.2">
      <c r="H639" s="6"/>
      <c r="I639" s="6"/>
      <c r="J639" s="6"/>
      <c r="K639" s="6"/>
    </row>
    <row r="640" spans="8:11" x14ac:dyDescent="0.2">
      <c r="H640" s="6"/>
      <c r="I640" s="6"/>
      <c r="J640" s="6"/>
    </row>
    <row r="641" spans="5:13" x14ac:dyDescent="0.2">
      <c r="H641" s="6"/>
      <c r="I641" s="6"/>
      <c r="J641" s="6"/>
      <c r="K641" s="6"/>
    </row>
    <row r="643" spans="5:13" x14ac:dyDescent="0.2">
      <c r="J643" s="6"/>
      <c r="K643" s="6"/>
    </row>
    <row r="644" spans="5:13" x14ac:dyDescent="0.2">
      <c r="J644" s="6"/>
      <c r="K644" s="6"/>
    </row>
    <row r="645" spans="5:13" x14ac:dyDescent="0.2">
      <c r="J645" s="6"/>
      <c r="K645" s="6"/>
    </row>
    <row r="646" spans="5:13" x14ac:dyDescent="0.2">
      <c r="J646" s="6"/>
      <c r="K646" s="6"/>
    </row>
    <row r="647" spans="5:13" x14ac:dyDescent="0.2">
      <c r="E647" s="35"/>
      <c r="H647" s="6"/>
      <c r="I647" s="6"/>
      <c r="J647" s="6"/>
    </row>
    <row r="648" spans="5:13" x14ac:dyDescent="0.2">
      <c r="H648" s="6"/>
      <c r="I648" s="6"/>
      <c r="J648" s="6"/>
      <c r="K648" s="6"/>
    </row>
    <row r="650" spans="5:13" x14ac:dyDescent="0.2">
      <c r="J650" s="6"/>
      <c r="K650" s="6"/>
    </row>
    <row r="651" spans="5:13" x14ac:dyDescent="0.2">
      <c r="J651" s="6"/>
      <c r="K651" s="6"/>
    </row>
    <row r="652" spans="5:13" x14ac:dyDescent="0.2">
      <c r="H652" s="6"/>
      <c r="I652" s="6"/>
      <c r="J652" s="6"/>
    </row>
    <row r="653" spans="5:13" x14ac:dyDescent="0.2">
      <c r="H653" s="6"/>
      <c r="I653" s="6"/>
      <c r="J653" s="6"/>
    </row>
    <row r="654" spans="5:13" x14ac:dyDescent="0.2">
      <c r="H654" s="6"/>
      <c r="I654" s="6"/>
      <c r="J654" s="6"/>
      <c r="K654" s="6"/>
      <c r="L654" s="6"/>
      <c r="M654" s="6"/>
    </row>
    <row r="655" spans="5:13" x14ac:dyDescent="0.2">
      <c r="E655" s="35"/>
      <c r="H655" s="6"/>
      <c r="I655" s="6"/>
      <c r="J655" s="6"/>
      <c r="K655" s="6"/>
    </row>
    <row r="656" spans="5:13" x14ac:dyDescent="0.2">
      <c r="H656" s="6"/>
      <c r="I656" s="6"/>
      <c r="J656" s="6"/>
    </row>
    <row r="657" spans="8:13" x14ac:dyDescent="0.2">
      <c r="H657" s="6"/>
      <c r="I657" s="6"/>
      <c r="J657" s="6"/>
      <c r="K657" s="6"/>
      <c r="L657" s="6"/>
      <c r="M657" s="6"/>
    </row>
  </sheetData>
  <mergeCells count="67">
    <mergeCell ref="A13:C13"/>
    <mergeCell ref="A2:J2"/>
    <mergeCell ref="A3:J3"/>
    <mergeCell ref="I5:J5"/>
    <mergeCell ref="A8:J8"/>
    <mergeCell ref="A88:C88"/>
    <mergeCell ref="A14:J14"/>
    <mergeCell ref="A24:C24"/>
    <mergeCell ref="A25:J25"/>
    <mergeCell ref="A62:C62"/>
    <mergeCell ref="A63:F63"/>
    <mergeCell ref="A64:C64"/>
    <mergeCell ref="A67:C67"/>
    <mergeCell ref="A68:J68"/>
    <mergeCell ref="A82:C82"/>
    <mergeCell ref="A83:J83"/>
    <mergeCell ref="A65:J65"/>
    <mergeCell ref="A267:J267"/>
    <mergeCell ref="A89:J89"/>
    <mergeCell ref="A159:C159"/>
    <mergeCell ref="A160:J160"/>
    <mergeCell ref="A163:J163"/>
    <mergeCell ref="A255:C255"/>
    <mergeCell ref="A256:C256"/>
    <mergeCell ref="A257:C257"/>
    <mergeCell ref="A258:C258"/>
    <mergeCell ref="A259:C259"/>
    <mergeCell ref="A260:J260"/>
    <mergeCell ref="A266:C266"/>
    <mergeCell ref="A333:C333"/>
    <mergeCell ref="A272:C272"/>
    <mergeCell ref="A273:J273"/>
    <mergeCell ref="A290:C290"/>
    <mergeCell ref="A291:C291"/>
    <mergeCell ref="A292:C292"/>
    <mergeCell ref="A293:J293"/>
    <mergeCell ref="A317:C317"/>
    <mergeCell ref="A318:C318"/>
    <mergeCell ref="A319:C319"/>
    <mergeCell ref="A320:J320"/>
    <mergeCell ref="A332:C332"/>
    <mergeCell ref="A386:C386"/>
    <mergeCell ref="A334:C334"/>
    <mergeCell ref="A335:J335"/>
    <mergeCell ref="A363:C363"/>
    <mergeCell ref="A364:C364"/>
    <mergeCell ref="A365:C365"/>
    <mergeCell ref="A366:J366"/>
    <mergeCell ref="A381:C381"/>
    <mergeCell ref="A382:C382"/>
    <mergeCell ref="A383:C383"/>
    <mergeCell ref="A384:C384"/>
    <mergeCell ref="A385:C385"/>
    <mergeCell ref="E390:J397"/>
    <mergeCell ref="A387:C387"/>
    <mergeCell ref="A388:C388"/>
    <mergeCell ref="A389:C389"/>
    <mergeCell ref="A403:F403"/>
    <mergeCell ref="G403:J403"/>
    <mergeCell ref="A390:C390"/>
    <mergeCell ref="A391:C391"/>
    <mergeCell ref="A392:C392"/>
    <mergeCell ref="A393:C393"/>
    <mergeCell ref="A394:C394"/>
    <mergeCell ref="A395:C395"/>
    <mergeCell ref="A396:C396"/>
    <mergeCell ref="A397:C397"/>
  </mergeCells>
  <phoneticPr fontId="15" type="noConversion"/>
  <pageMargins left="0.2362204724409449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2020</vt:lpstr>
      <vt:lpstr>'august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2020-09-02T11:05:52Z</cp:lastPrinted>
  <dcterms:created xsi:type="dcterms:W3CDTF">2019-11-25T11:32:08Z</dcterms:created>
  <dcterms:modified xsi:type="dcterms:W3CDTF">2020-09-02T11:30:36Z</dcterms:modified>
</cp:coreProperties>
</file>