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0" documentId="13_ncr:1_{3EFF9A03-B375-4D08-B437-C45F662CA9B6}" xr6:coauthVersionLast="45" xr6:coauthVersionMax="45"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1" i="3" l="1"/>
  <c r="D47" i="3"/>
  <c r="D48" i="3"/>
  <c r="D46" i="3"/>
  <c r="D32" i="3"/>
  <c r="D31" i="3"/>
  <c r="D28" i="3"/>
  <c r="D25" i="3"/>
  <c r="D26" i="3"/>
  <c r="D24" i="3"/>
  <c r="D19" i="3"/>
  <c r="D16" i="3"/>
  <c r="D15" i="3"/>
  <c r="E643" i="2"/>
  <c r="E618" i="2"/>
  <c r="E610" i="2"/>
  <c r="E595" i="2"/>
  <c r="E596" i="2"/>
  <c r="E597" i="2"/>
  <c r="E598" i="2"/>
  <c r="E599" i="2"/>
  <c r="E600" i="2"/>
  <c r="E601" i="2"/>
  <c r="E602" i="2"/>
  <c r="E603" i="2"/>
  <c r="E604" i="2"/>
  <c r="E605" i="2"/>
  <c r="E606" i="2"/>
  <c r="E594" i="2"/>
  <c r="E590" i="2"/>
  <c r="E584" i="2"/>
  <c r="E441" i="2"/>
  <c r="E411" i="2"/>
  <c r="E412" i="2"/>
  <c r="E413" i="2"/>
  <c r="E414" i="2"/>
  <c r="E415" i="2"/>
  <c r="E416" i="2"/>
  <c r="E410" i="2"/>
  <c r="E288" i="2"/>
  <c r="E264" i="2"/>
  <c r="E252" i="2"/>
  <c r="E239" i="2"/>
  <c r="E222" i="2"/>
  <c r="E223" i="2"/>
  <c r="E224" i="2"/>
  <c r="E225" i="2"/>
  <c r="E226" i="2"/>
  <c r="E227" i="2"/>
  <c r="E221" i="2"/>
  <c r="E71" i="2"/>
  <c r="E47" i="2"/>
  <c r="E46" i="2"/>
  <c r="E44" i="2"/>
  <c r="E23" i="2"/>
  <c r="E24" i="2"/>
  <c r="E25" i="2"/>
  <c r="E26" i="2"/>
  <c r="E27" i="2"/>
  <c r="E28" i="2"/>
  <c r="E29" i="2"/>
  <c r="E30" i="2"/>
  <c r="E31" i="2"/>
  <c r="E32" i="2"/>
  <c r="E33" i="2"/>
  <c r="E34" i="2"/>
  <c r="E35" i="2"/>
  <c r="E22" i="2"/>
  <c r="E17" i="2"/>
  <c r="E237" i="2" l="1"/>
  <c r="F237" i="2"/>
  <c r="E17" i="3" l="1"/>
  <c r="D17" i="3" s="1"/>
  <c r="E27" i="3"/>
  <c r="D45" i="3" l="1"/>
  <c r="E45" i="3"/>
  <c r="C45" i="3"/>
  <c r="C23" i="3" l="1"/>
  <c r="D23" i="3"/>
  <c r="E23" i="3"/>
  <c r="D30" i="3" l="1"/>
  <c r="C30" i="3"/>
  <c r="D50" i="3" l="1"/>
  <c r="E50" i="3"/>
  <c r="D35" i="3"/>
  <c r="D29" i="3" s="1"/>
  <c r="E35" i="3"/>
  <c r="E30" i="3"/>
  <c r="D27" i="3"/>
  <c r="D18" i="3"/>
  <c r="E18" i="3"/>
  <c r="D14" i="3"/>
  <c r="E14" i="3"/>
  <c r="E213" i="2"/>
  <c r="E212" i="2" s="1"/>
  <c r="E200" i="2" s="1"/>
  <c r="F213" i="2"/>
  <c r="F212" i="2" s="1"/>
  <c r="E248" i="2"/>
  <c r="F248" i="2"/>
  <c r="E278" i="2"/>
  <c r="F278" i="2"/>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E42" i="2"/>
  <c r="F42" i="2"/>
  <c r="F40" i="2" s="1"/>
  <c r="E45" i="2"/>
  <c r="F45" i="2"/>
  <c r="E51" i="2"/>
  <c r="E50" i="2" s="1"/>
  <c r="F51" i="2"/>
  <c r="F50" i="2" s="1"/>
  <c r="E53" i="2"/>
  <c r="F53" i="2"/>
  <c r="E58" i="2"/>
  <c r="F58" i="2"/>
  <c r="E61" i="2"/>
  <c r="F61" i="2"/>
  <c r="E68" i="2"/>
  <c r="E67" i="2" s="1"/>
  <c r="F68" i="2"/>
  <c r="F67" i="2" s="1"/>
  <c r="E70" i="2"/>
  <c r="E66" i="2" s="1"/>
  <c r="F70" i="2"/>
  <c r="F66" i="2" s="1"/>
  <c r="F49" i="2" l="1"/>
  <c r="F200" i="2"/>
  <c r="E638" i="2"/>
  <c r="E637" i="2" s="1"/>
  <c r="E57" i="2"/>
  <c r="E56" i="2" s="1"/>
  <c r="E49" i="2"/>
  <c r="E21" i="2"/>
  <c r="F57" i="2"/>
  <c r="F56" i="2" s="1"/>
  <c r="E40" i="2"/>
  <c r="F638" i="2"/>
  <c r="F637" i="2" s="1"/>
  <c r="F401" i="2"/>
  <c r="F389" i="2" s="1"/>
  <c r="F20" i="2"/>
  <c r="F16" i="2" s="1"/>
  <c r="F15" i="2" s="1"/>
  <c r="E13" i="3"/>
  <c r="E22" i="3"/>
  <c r="E29" i="3"/>
  <c r="E44" i="3"/>
  <c r="D44" i="3"/>
  <c r="D22" i="3"/>
  <c r="D13" i="3"/>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F256" i="2" s="1"/>
  <c r="E263" i="2"/>
  <c r="E256" i="2" s="1"/>
  <c r="E199" i="2" s="1"/>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F199" i="2" l="1"/>
  <c r="D591" i="2"/>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F13" i="2" s="1"/>
  <c r="D20" i="2"/>
  <c r="D16" i="2" s="1"/>
  <c r="E445"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<sst xmlns="http://schemas.openxmlformats.org/spreadsheetml/2006/main" count="714" uniqueCount="195">
  <si>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</si>
  <si>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</si>
  <si>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</si>
  <si>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</si>
  <si>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</si>
  <si>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</si>
  <si>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</si>
  <si>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</si>
  <si>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</si>
  <si>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</si>
  <si>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</si>
  <si>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</si>
  <si>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</si>
  <si>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</si>
  <si>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</si>
  <si>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</si>
  <si>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</si>
  <si>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</si>
  <si>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</si>
  <si>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</si>
  <si>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</si>
  <si>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</si>
  <si>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</si>
  <si>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</si>
  <si>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</si>
  <si>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</si>
  <si>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</si>
  <si>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</si>
  <si>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</si>
  <si>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</si>
  <si>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</si>
  <si>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</si>
  <si>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</si>
  <si>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</si>
  <si>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</si>
  <si>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</si>
  <si>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</si>
  <si>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</si>
  <si>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</si>
  <si>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</si>
  <si>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</si>
  <si>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</si>
  <si>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</si>
  <si>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</si>
  <si>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</si>
  <si>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</si>
  <si>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</si>
  <si>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</si>
  <si>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</si>
  <si>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</si>
  <si>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</si>
  <si>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</si>
  <si>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</si>
  <si>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</si>
  <si>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</si>
  <si>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</si>
  <si>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</si>
  <si>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</si>
  <si>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</si>
  <si>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</si>
  <si>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</si>
  <si>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</si>
  <si>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</si>
  <si>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</si>
  <si>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</si>
  <si>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</si>
  <si>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</si>
  <si>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</si>
  <si>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</si>
  <si>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</si>
  <si>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</si>
  <si>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</si>
  <si>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</si>
  <si>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</si>
  <si>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</si>
  <si>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</si>
  <si>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</si>
  <si>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</si>
  <si>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</si>
  <si>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</si>
  <si>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</si>
  <si>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</si>
  <si>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</si>
  <si>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</si>
  <si>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</si>
  <si>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</si>
  <si>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</si>
  <si>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</si>
  <si>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</si>
  <si>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</si>
  <si>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</si>
  <si>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</si>
  <si>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</si>
  <si>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</si>
  <si>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</si>
  <si>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</si>
  <si>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</si>
  <si>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</si>
  <si>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</si>
  <si>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</si>
  <si>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</si>
  <si>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</si>
  <si>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</si>
  <si>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</si>
  <si>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</si>
  <si>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</si>
  <si>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</si>
  <si>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</si>
  <si>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</si>
  <si>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</si>
  <si>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</si>
  <si>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</si>
  <si>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</si>
  <si>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</si>
  <si>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</si>
  <si>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</si>
  <si>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</si>
  <si>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</si>
  <si>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</si>
  <si>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</si>
  <si>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</si>
  <si>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</si>
  <si>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</si>
  <si>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</si>
  <si>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</si>
  <si>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</si>
  <si>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</si>
  <si>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</si>
  <si>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</si>
  <si>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</si>
  <si>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</si>
  <si>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</si>
  <si>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</si>
  <si>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</si>
  <si>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</si>
  <si>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</si>
  <si>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</si>
  <si>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</si>
  <si>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</si>
  <si>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</si>
  <si>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</si>
  <si>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</si>
  <si>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</si>
  <si>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</si>
  <si>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</si>
  <si>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</si>
  <si>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</si>
  <si>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</si>
  <si>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</si>
  <si>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</si>
  <si>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</si>
  <si>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</si>
  <si>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</si>
  <si>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</si>
  <si>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</si>
  <si>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</si>
  <si>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</si>
  <si>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</si>
  <si>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</si>
  <si>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</si>
  <si>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</si>
  <si>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</si>
  <si>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</si>
  <si>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</si>
  <si>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</si>
  <si>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</si>
  <si>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</si>
  <si>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</si>
  <si>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</si>
  <si>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</si>
  <si>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</si>
  <si>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</si>
  <si>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ORDONATOR PRINCIPAL DE CREDITE                                       DIRECTOR EXECUTIV                               ŞEF SERVICIU BUGET</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</si>
  <si>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</si>
  <si>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</si>
  <si>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</si>
  <si>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</si>
  <si>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</si>
  <si>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</si>
  <si>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SAU PARŢIAL DIN VENITURI PROPRII, PE ANUL 2020 - VENITURI</t>
  </si>
  <si>
    <t>Transferuri voluntare, altele decât subvenţiile</t>
  </si>
  <si>
    <t>PE TITLURI DE CHELTUIELI, ARTICOLE ŞI ALINEATE, PE ANUL 2020</t>
  </si>
  <si>
    <t>Unitatea administrativ-teritorială: Satu Mare</t>
  </si>
  <si>
    <t>INFLUENŢE</t>
  </si>
  <si>
    <t>BUGET RECTIFICAT MARTIE 2020</t>
  </si>
  <si>
    <t>BUGET RECTIFICAT MAI 2020</t>
  </si>
  <si>
    <t>Anexa nr. 1.1 la H.C.L. nr. 86/28.05.2020</t>
  </si>
  <si>
    <t>PREȘEDINTE DE ȘEDINȚĂ,</t>
  </si>
  <si>
    <t>BOLOGA ANDREA-MARIA</t>
  </si>
  <si>
    <t>SECRETAR GENERAL,</t>
  </si>
  <si>
    <t>MIHAELA MARIA RACOLȚA</t>
  </si>
  <si>
    <t>Anexa nr. 1 la H.C.L. nr. 86/28.05.2020</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</si>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</sst>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23"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4"/>
  <sheetViews>
    <sheetView tabSelected="1" topLeftCell="A445" zoomScaleNormal="100" zoomScaleSheetLayoutView="75" workbookViewId="0">
      <selection activeCell="C653" sqref="C653:F654"/>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4.7109375" style="57" bestFit="1"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t="s">
        <v>191</v>
      </c>
      <c r="F1" s="54"/>
    </row>
    <row r="2" spans="1:6" x14ac:dyDescent="0.2">
      <c r="A2" s="3" t="s">
        <v>182</v>
      </c>
      <c r="C2" s="3"/>
      <c r="D2" s="54"/>
      <c r="E2" s="54"/>
      <c r="F2" s="54"/>
    </row>
    <row r="3" spans="1:6" ht="15" x14ac:dyDescent="0.25">
      <c r="A3" s="1" t="s">
        <v>1</v>
      </c>
      <c r="C3" s="4"/>
      <c r="D3" s="54"/>
      <c r="E3" s="54"/>
      <c r="F3" s="54"/>
    </row>
    <row r="4" spans="1:6" ht="15" x14ac:dyDescent="0.25">
      <c r="A4" s="1"/>
      <c r="C4" s="4"/>
      <c r="D4" s="54"/>
      <c r="E4" s="54"/>
      <c r="F4" s="54"/>
    </row>
    <row r="5" spans="1:6" ht="15" x14ac:dyDescent="0.25">
      <c r="A5" s="1"/>
      <c r="C5" s="4"/>
      <c r="D5" s="54"/>
      <c r="E5" s="54"/>
      <c r="F5" s="54"/>
    </row>
    <row r="6" spans="1:6" ht="18" x14ac:dyDescent="0.2">
      <c r="A6" s="153" t="s">
        <v>2</v>
      </c>
      <c r="B6" s="153"/>
      <c r="C6" s="153"/>
      <c r="D6" s="153"/>
      <c r="E6" s="153"/>
      <c r="F6" s="153"/>
    </row>
    <row r="7" spans="1:6" ht="18" x14ac:dyDescent="0.2">
      <c r="A7" s="153" t="s">
        <v>179</v>
      </c>
      <c r="B7" s="153"/>
      <c r="C7" s="153"/>
      <c r="D7" s="153"/>
      <c r="E7" s="153"/>
      <c r="F7" s="153"/>
    </row>
    <row r="8" spans="1:6" ht="15" x14ac:dyDescent="0.2">
      <c r="A8" s="5"/>
      <c r="B8" s="5"/>
      <c r="C8" s="5"/>
      <c r="D8" s="55"/>
      <c r="E8" s="55"/>
      <c r="F8" s="55"/>
    </row>
    <row r="9" spans="1:6" ht="15.75" x14ac:dyDescent="0.25">
      <c r="A9" s="6" t="s">
        <v>3</v>
      </c>
      <c r="B9" s="7"/>
      <c r="C9" s="7"/>
      <c r="D9" s="54"/>
      <c r="E9" s="54"/>
      <c r="F9" s="56" t="s">
        <v>4</v>
      </c>
    </row>
    <row r="10" spans="1:6" s="68" customFormat="1" ht="51.75" customHeight="1" x14ac:dyDescent="0.2">
      <c r="A10" s="154" t="s">
        <v>5</v>
      </c>
      <c r="B10" s="154"/>
      <c r="C10" s="154"/>
      <c r="D10" s="117" t="s">
        <v>184</v>
      </c>
      <c r="E10" s="117" t="s">
        <v>183</v>
      </c>
      <c r="F10" s="117" t="s">
        <v>185</v>
      </c>
    </row>
    <row r="11" spans="1:6" s="68" customFormat="1" ht="33" customHeight="1" x14ac:dyDescent="0.2">
      <c r="A11" s="118" t="s">
        <v>137</v>
      </c>
      <c r="B11" s="118"/>
      <c r="C11" s="118"/>
      <c r="D11" s="91">
        <f>D15+D198+D580</f>
        <v>36345635</v>
      </c>
      <c r="E11" s="91">
        <f t="shared" ref="E11:F11" si="0">E15+E198+E580</f>
        <v>-810000</v>
      </c>
      <c r="F11" s="91">
        <f t="shared" si="0"/>
        <v>35535635</v>
      </c>
    </row>
    <row r="12" spans="1:6" s="68" customFormat="1" ht="33" customHeight="1" x14ac:dyDescent="0.2">
      <c r="A12" s="118" t="s">
        <v>174</v>
      </c>
      <c r="B12" s="118"/>
      <c r="C12" s="118"/>
      <c r="D12" s="91">
        <f>D16+D200+D389+D581</f>
        <v>35433115</v>
      </c>
      <c r="E12" s="91">
        <f t="shared" ref="E12:F12" si="1">E16+E200+E389+E581</f>
        <v>-810000</v>
      </c>
      <c r="F12" s="91">
        <f t="shared" si="1"/>
        <v>34623115</v>
      </c>
    </row>
    <row r="13" spans="1:6" s="68" customFormat="1" ht="33" customHeight="1" x14ac:dyDescent="0.2">
      <c r="A13" s="118" t="s">
        <v>175</v>
      </c>
      <c r="B13" s="118"/>
      <c r="C13" s="118"/>
      <c r="D13" s="91">
        <f>D66+D256+D445+D637</f>
        <v>912520</v>
      </c>
      <c r="E13" s="91">
        <f t="shared" ref="E13" si="2">E66+E256+E445+E637</f>
        <v>0</v>
      </c>
      <c r="F13" s="91">
        <f>F66+F256+F445+F637</f>
        <v>912520</v>
      </c>
    </row>
    <row r="14" spans="1:6" s="9" customFormat="1" ht="29.25" customHeight="1" x14ac:dyDescent="0.2">
      <c r="A14" s="132" t="s">
        <v>123</v>
      </c>
      <c r="B14" s="133"/>
      <c r="C14" s="133"/>
      <c r="D14" s="133"/>
      <c r="E14" s="133"/>
      <c r="F14" s="133"/>
    </row>
    <row r="15" spans="1:6" s="51" customFormat="1" ht="18" x14ac:dyDescent="0.25">
      <c r="A15" s="125" t="s">
        <v>153</v>
      </c>
      <c r="B15" s="134"/>
      <c r="C15" s="134"/>
      <c r="D15" s="58">
        <f>D16+D66</f>
        <v>9782135</v>
      </c>
      <c r="E15" s="58">
        <f t="shared" ref="E15:F15" si="3">E16+E66</f>
        <v>0</v>
      </c>
      <c r="F15" s="58">
        <f t="shared" si="3"/>
        <v>9782135</v>
      </c>
    </row>
    <row r="16" spans="1:6" s="92" customFormat="1" ht="15.75" x14ac:dyDescent="0.2">
      <c r="A16" s="151" t="s">
        <v>152</v>
      </c>
      <c r="B16" s="152"/>
      <c r="C16" s="152"/>
      <c r="D16" s="8">
        <f>D17+D20</f>
        <v>9782135</v>
      </c>
      <c r="E16" s="8">
        <f t="shared" ref="E16:F16" si="4">E17+E20</f>
        <v>0</v>
      </c>
      <c r="F16" s="8">
        <f t="shared" si="4"/>
        <v>9782135</v>
      </c>
    </row>
    <row r="17" spans="1:6" s="9" customFormat="1" ht="18.600000000000001" customHeight="1" x14ac:dyDescent="0.2">
      <c r="A17" s="13" t="s">
        <v>155</v>
      </c>
      <c r="B17" s="19"/>
      <c r="C17" s="20"/>
      <c r="D17" s="111">
        <v>838906</v>
      </c>
      <c r="E17" s="111">
        <f>F17-D17</f>
        <v>0</v>
      </c>
      <c r="F17" s="111">
        <v>838906</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22" t="s">
        <v>154</v>
      </c>
      <c r="B20" s="122"/>
      <c r="C20" s="122"/>
      <c r="D20" s="60">
        <f>D21+D36+D38+D40+D45</f>
        <v>8943229</v>
      </c>
      <c r="E20" s="60">
        <f t="shared" ref="E20:F20" si="6">E21+E36+E38+E40+E45</f>
        <v>0</v>
      </c>
      <c r="F20" s="60">
        <f t="shared" si="6"/>
        <v>8943229</v>
      </c>
    </row>
    <row r="21" spans="1:6" s="9" customFormat="1" x14ac:dyDescent="0.2">
      <c r="A21" s="122" t="s">
        <v>156</v>
      </c>
      <c r="B21" s="122"/>
      <c r="C21" s="122"/>
      <c r="D21" s="60">
        <f t="shared" ref="D21:F21" si="7">SUM(D22:D35)</f>
        <v>7122138</v>
      </c>
      <c r="E21" s="60">
        <f t="shared" si="7"/>
        <v>0</v>
      </c>
      <c r="F21" s="60">
        <f t="shared" si="7"/>
        <v>7122138</v>
      </c>
    </row>
    <row r="22" spans="1:6" s="9" customFormat="1" ht="18.600000000000001" customHeight="1" x14ac:dyDescent="0.2">
      <c r="A22" s="21"/>
      <c r="B22" s="15" t="s">
        <v>17</v>
      </c>
      <c r="C22" s="16"/>
      <c r="D22" s="61">
        <v>1824420</v>
      </c>
      <c r="E22" s="61">
        <f>F22-D22</f>
        <v>0</v>
      </c>
      <c r="F22" s="113">
        <v>1824420</v>
      </c>
    </row>
    <row r="23" spans="1:6" s="9" customFormat="1" x14ac:dyDescent="0.2">
      <c r="A23" s="21"/>
      <c r="B23" s="15" t="s">
        <v>18</v>
      </c>
      <c r="C23" s="16"/>
      <c r="D23" s="61">
        <v>150</v>
      </c>
      <c r="E23" s="61">
        <f t="shared" ref="E23:E35" si="8">F23-D23</f>
        <v>0</v>
      </c>
      <c r="F23" s="61">
        <v>150</v>
      </c>
    </row>
    <row r="24" spans="1:6" s="9" customFormat="1" hidden="1" x14ac:dyDescent="0.2">
      <c r="A24" s="21"/>
      <c r="B24" s="129" t="s">
        <v>19</v>
      </c>
      <c r="C24" s="129"/>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5202868</v>
      </c>
      <c r="E26" s="61">
        <f t="shared" si="8"/>
        <v>0</v>
      </c>
      <c r="F26" s="61">
        <v>5202868</v>
      </c>
    </row>
    <row r="27" spans="1:6" s="9" customFormat="1" ht="21.75" customHeight="1" x14ac:dyDescent="0.2">
      <c r="A27" s="30"/>
      <c r="B27" s="124" t="s">
        <v>22</v>
      </c>
      <c r="C27" s="124"/>
      <c r="D27" s="61">
        <v>150</v>
      </c>
      <c r="E27" s="61">
        <f t="shared" si="8"/>
        <v>0</v>
      </c>
      <c r="F27" s="61">
        <v>150</v>
      </c>
    </row>
    <row r="28" spans="1:6" s="9" customFormat="1" ht="27.6" customHeight="1" x14ac:dyDescent="0.2">
      <c r="A28" s="30"/>
      <c r="B28" s="123" t="s">
        <v>23</v>
      </c>
      <c r="C28" s="123"/>
      <c r="D28" s="61">
        <v>2050</v>
      </c>
      <c r="E28" s="61">
        <f t="shared" si="8"/>
        <v>0</v>
      </c>
      <c r="F28" s="61">
        <v>2050</v>
      </c>
    </row>
    <row r="29" spans="1:6" s="9" customFormat="1" ht="14.25" hidden="1" customHeight="1" x14ac:dyDescent="0.2">
      <c r="A29" s="30"/>
      <c r="B29" s="124" t="s">
        <v>24</v>
      </c>
      <c r="C29" s="124"/>
      <c r="D29" s="61"/>
      <c r="E29" s="61">
        <f t="shared" si="8"/>
        <v>0</v>
      </c>
      <c r="F29" s="61"/>
    </row>
    <row r="30" spans="1:6" s="9" customFormat="1" ht="14.25" hidden="1" customHeight="1" x14ac:dyDescent="0.2">
      <c r="A30" s="30"/>
      <c r="B30" s="128" t="s">
        <v>25</v>
      </c>
      <c r="C30" s="128"/>
      <c r="D30" s="61"/>
      <c r="E30" s="61">
        <f t="shared" si="8"/>
        <v>0</v>
      </c>
      <c r="F30" s="61"/>
    </row>
    <row r="31" spans="1:6" s="9" customFormat="1" ht="14.25" hidden="1" customHeight="1" x14ac:dyDescent="0.2">
      <c r="A31" s="30"/>
      <c r="B31" s="124" t="s">
        <v>26</v>
      </c>
      <c r="C31" s="124"/>
      <c r="D31" s="61"/>
      <c r="E31" s="61">
        <f t="shared" si="8"/>
        <v>0</v>
      </c>
      <c r="F31" s="61"/>
    </row>
    <row r="32" spans="1:6" s="9" customFormat="1" ht="14.25" hidden="1" customHeight="1" x14ac:dyDescent="0.2">
      <c r="A32" s="30"/>
      <c r="B32" s="123" t="s">
        <v>27</v>
      </c>
      <c r="C32" s="123"/>
      <c r="D32" s="61"/>
      <c r="E32" s="61">
        <f t="shared" si="8"/>
        <v>0</v>
      </c>
      <c r="F32" s="61"/>
    </row>
    <row r="33" spans="1:6" s="9" customFormat="1" ht="14.25" hidden="1" customHeight="1" x14ac:dyDescent="0.2">
      <c r="A33" s="30"/>
      <c r="B33" s="123" t="s">
        <v>28</v>
      </c>
      <c r="C33" s="123"/>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92500</v>
      </c>
      <c r="E35" s="61">
        <f t="shared" si="8"/>
        <v>0</v>
      </c>
      <c r="F35" s="61">
        <v>92500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157</v>
      </c>
      <c r="B40" s="16"/>
      <c r="C40" s="19"/>
      <c r="D40" s="60">
        <f t="shared" ref="D40:F40" si="11">D41+D42+D44</f>
        <v>1816591</v>
      </c>
      <c r="E40" s="60">
        <f t="shared" si="11"/>
        <v>0</v>
      </c>
      <c r="F40" s="60">
        <f t="shared" si="11"/>
        <v>1816591</v>
      </c>
    </row>
    <row r="41" spans="1:6" s="9" customFormat="1" hidden="1" x14ac:dyDescent="0.2">
      <c r="A41" s="21"/>
      <c r="B41" s="16" t="s">
        <v>35</v>
      </c>
      <c r="C41" s="19"/>
      <c r="D41" s="61"/>
      <c r="E41" s="61"/>
      <c r="F41" s="61"/>
    </row>
    <row r="42" spans="1:6" s="32" customFormat="1" ht="12.75" hidden="1" x14ac:dyDescent="0.25">
      <c r="A42" s="22"/>
      <c r="B42" s="119" t="s">
        <v>92</v>
      </c>
      <c r="C42" s="120"/>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1816591</v>
      </c>
      <c r="E44" s="61">
        <f>F44-D44</f>
        <v>0</v>
      </c>
      <c r="F44" s="61">
        <v>1816591</v>
      </c>
    </row>
    <row r="45" spans="1:6" s="9" customFormat="1" x14ac:dyDescent="0.2">
      <c r="A45" s="122" t="s">
        <v>158</v>
      </c>
      <c r="B45" s="122"/>
      <c r="C45" s="122"/>
      <c r="D45" s="60">
        <f t="shared" ref="D45:F45" si="13">D47+D48+D46</f>
        <v>4500</v>
      </c>
      <c r="E45" s="60">
        <f t="shared" si="13"/>
        <v>0</v>
      </c>
      <c r="F45" s="60">
        <f t="shared" si="13"/>
        <v>4500</v>
      </c>
    </row>
    <row r="46" spans="1:6" s="9" customFormat="1" x14ac:dyDescent="0.2">
      <c r="A46" s="13"/>
      <c r="B46" s="15" t="s">
        <v>39</v>
      </c>
      <c r="C46" s="16"/>
      <c r="D46" s="61">
        <v>4500</v>
      </c>
      <c r="E46" s="61">
        <f>F46-D46</f>
        <v>0</v>
      </c>
      <c r="F46" s="61">
        <v>4500</v>
      </c>
    </row>
    <row r="47" spans="1:6" s="9" customFormat="1" ht="30.6" customHeight="1" x14ac:dyDescent="0.2">
      <c r="A47" s="13"/>
      <c r="B47" s="123" t="s">
        <v>94</v>
      </c>
      <c r="C47" s="123"/>
      <c r="D47" s="61">
        <v>0</v>
      </c>
      <c r="E47" s="61">
        <f>F47-D47</f>
        <v>0</v>
      </c>
      <c r="F47" s="61">
        <v>0</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26" t="s">
        <v>95</v>
      </c>
      <c r="B50" s="126"/>
      <c r="C50" s="126"/>
      <c r="D50" s="64">
        <f t="shared" ref="D50:F51" si="16">D51</f>
        <v>0</v>
      </c>
      <c r="E50" s="64">
        <f t="shared" si="16"/>
        <v>0</v>
      </c>
      <c r="F50" s="64">
        <f t="shared" si="16"/>
        <v>0</v>
      </c>
    </row>
    <row r="51" spans="1:6" s="28" customFormat="1" ht="30.75" hidden="1" customHeight="1" x14ac:dyDescent="0.25">
      <c r="A51" s="38"/>
      <c r="B51" s="127" t="s">
        <v>96</v>
      </c>
      <c r="C51" s="127"/>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24" t="s">
        <v>51</v>
      </c>
      <c r="C54" s="124"/>
      <c r="D54" s="61"/>
      <c r="E54" s="61"/>
      <c r="F54" s="61"/>
    </row>
    <row r="55" spans="1:6" s="28" customFormat="1" ht="23.45" hidden="1" customHeight="1" x14ac:dyDescent="0.2">
      <c r="A55" s="22"/>
      <c r="B55" s="124" t="s">
        <v>52</v>
      </c>
      <c r="C55" s="120"/>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22" t="s">
        <v>54</v>
      </c>
      <c r="B57" s="122"/>
      <c r="C57" s="122"/>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21" t="s">
        <v>98</v>
      </c>
      <c r="C60" s="121"/>
      <c r="D60" s="61"/>
      <c r="E60" s="61"/>
      <c r="F60" s="61"/>
    </row>
    <row r="61" spans="1:6" s="9" customFormat="1" ht="30" hidden="1" customHeight="1" x14ac:dyDescent="0.2">
      <c r="A61" s="122" t="s">
        <v>99</v>
      </c>
      <c r="B61" s="122"/>
      <c r="C61" s="122"/>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3" t="s">
        <v>60</v>
      </c>
      <c r="C63" s="123"/>
      <c r="D63" s="61"/>
      <c r="E63" s="61"/>
      <c r="F63" s="61"/>
    </row>
    <row r="64" spans="1:6" s="9" customFormat="1" ht="18" hidden="1" customHeight="1" x14ac:dyDescent="0.2">
      <c r="A64" s="17"/>
      <c r="B64" s="123" t="s">
        <v>62</v>
      </c>
      <c r="C64" s="123"/>
      <c r="D64" s="61"/>
      <c r="E64" s="61"/>
      <c r="F64" s="61"/>
    </row>
    <row r="65" spans="1:6" s="9" customFormat="1" ht="30.6" hidden="1" customHeight="1" x14ac:dyDescent="0.2">
      <c r="A65" s="17"/>
      <c r="B65" s="124" t="s">
        <v>72</v>
      </c>
      <c r="C65" s="120"/>
      <c r="D65" s="61"/>
      <c r="E65" s="61"/>
      <c r="F65" s="61"/>
    </row>
    <row r="66" spans="1:6" s="51" customFormat="1" ht="18" x14ac:dyDescent="0.25">
      <c r="A66" s="125" t="s">
        <v>159</v>
      </c>
      <c r="B66" s="120"/>
      <c r="C66" s="120"/>
      <c r="D66" s="8">
        <f>D70</f>
        <v>0</v>
      </c>
      <c r="E66" s="8">
        <f t="shared" ref="E66:F66" si="26">E70</f>
        <v>0</v>
      </c>
      <c r="F66" s="8">
        <f t="shared" si="26"/>
        <v>0</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19" t="s">
        <v>104</v>
      </c>
      <c r="C68" s="120"/>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158</v>
      </c>
      <c r="B70" s="14"/>
      <c r="C70" s="14"/>
      <c r="D70" s="60">
        <f t="shared" ref="D70:F70" si="28">D71</f>
        <v>0</v>
      </c>
      <c r="E70" s="60">
        <f t="shared" si="28"/>
        <v>0</v>
      </c>
      <c r="F70" s="60">
        <f t="shared" si="28"/>
        <v>0</v>
      </c>
    </row>
    <row r="71" spans="1:6" s="9" customFormat="1" ht="16.149999999999999" customHeight="1" x14ac:dyDescent="0.2">
      <c r="A71" s="19"/>
      <c r="B71" s="15" t="s">
        <v>40</v>
      </c>
      <c r="C71" s="15"/>
      <c r="D71" s="61">
        <v>0</v>
      </c>
      <c r="E71" s="61">
        <f>F71-D71</f>
        <v>0</v>
      </c>
      <c r="F71" s="61">
        <v>0</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26" t="s">
        <v>107</v>
      </c>
      <c r="B77" s="126"/>
      <c r="C77" s="126"/>
      <c r="D77" s="64">
        <f t="shared" ref="D77:F77" si="32">D78+D80</f>
        <v>0</v>
      </c>
      <c r="E77" s="64">
        <f t="shared" si="32"/>
        <v>0</v>
      </c>
      <c r="F77" s="64">
        <f t="shared" si="32"/>
        <v>0</v>
      </c>
    </row>
    <row r="78" spans="1:6" s="28" customFormat="1" ht="30.75" hidden="1" customHeight="1" x14ac:dyDescent="0.25">
      <c r="A78" s="38"/>
      <c r="B78" s="127" t="s">
        <v>108</v>
      </c>
      <c r="C78" s="127"/>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24" t="s">
        <v>49</v>
      </c>
      <c r="C80" s="124"/>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22" t="s">
        <v>54</v>
      </c>
      <c r="B82" s="122"/>
      <c r="C82" s="122"/>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21" t="s">
        <v>56</v>
      </c>
      <c r="C84" s="121"/>
      <c r="D84" s="65"/>
      <c r="E84" s="65"/>
      <c r="F84" s="65"/>
    </row>
    <row r="85" spans="1:6" s="25" customFormat="1" ht="15" hidden="1" customHeight="1" x14ac:dyDescent="0.2">
      <c r="A85" s="26"/>
      <c r="B85" s="142" t="s">
        <v>57</v>
      </c>
      <c r="C85" s="142"/>
      <c r="D85" s="65"/>
      <c r="E85" s="65"/>
      <c r="F85" s="65"/>
    </row>
    <row r="86" spans="1:6" s="25" customFormat="1" ht="65.45" hidden="1" customHeight="1" x14ac:dyDescent="0.25">
      <c r="A86" s="26"/>
      <c r="B86" s="143" t="s">
        <v>58</v>
      </c>
      <c r="C86" s="135"/>
      <c r="D86" s="65"/>
      <c r="E86" s="65"/>
      <c r="F86" s="65"/>
    </row>
    <row r="87" spans="1:6" s="9" customFormat="1" ht="31.5" hidden="1" customHeight="1" x14ac:dyDescent="0.2">
      <c r="A87" s="122" t="s">
        <v>110</v>
      </c>
      <c r="B87" s="122"/>
      <c r="C87" s="122"/>
      <c r="D87" s="60">
        <f t="shared" ref="D87:F87" si="37">D88+D89+D93+D97+D98</f>
        <v>0</v>
      </c>
      <c r="E87" s="60">
        <f t="shared" si="37"/>
        <v>0</v>
      </c>
      <c r="F87" s="60">
        <f t="shared" si="37"/>
        <v>0</v>
      </c>
    </row>
    <row r="88" spans="1:6" s="9" customFormat="1" ht="32.450000000000003" hidden="1" customHeight="1" x14ac:dyDescent="0.2">
      <c r="A88" s="17"/>
      <c r="B88" s="123" t="s">
        <v>61</v>
      </c>
      <c r="C88" s="123"/>
      <c r="D88" s="61"/>
      <c r="E88" s="61"/>
      <c r="F88" s="61"/>
    </row>
    <row r="89" spans="1:6" s="9" customFormat="1" ht="30.75" hidden="1" customHeight="1" x14ac:dyDescent="0.2">
      <c r="A89" s="17"/>
      <c r="B89" s="123" t="s">
        <v>63</v>
      </c>
      <c r="C89" s="123"/>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3" t="s">
        <v>67</v>
      </c>
      <c r="C93" s="123"/>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3" t="s">
        <v>71</v>
      </c>
      <c r="C97" s="123"/>
      <c r="D97" s="65"/>
      <c r="E97" s="65"/>
      <c r="F97" s="65"/>
    </row>
    <row r="98" spans="1:6" s="9" customFormat="1" ht="31.5" hidden="1" customHeight="1" x14ac:dyDescent="0.2">
      <c r="A98" s="17"/>
      <c r="B98" s="124" t="s">
        <v>111</v>
      </c>
      <c r="C98" s="139"/>
      <c r="D98" s="65"/>
      <c r="E98" s="65"/>
      <c r="F98" s="65"/>
    </row>
    <row r="99" spans="1:6" s="9" customFormat="1" ht="42" hidden="1" customHeight="1" x14ac:dyDescent="0.2">
      <c r="A99" s="138" t="s">
        <v>112</v>
      </c>
      <c r="B99" s="138"/>
      <c r="C99" s="138"/>
      <c r="D99" s="64">
        <f t="shared" ref="D99:F99" si="40">D100+D103+D106+D109+D114+D117+D122+D127+D132+D137+D142+D147+D151+D156</f>
        <v>0</v>
      </c>
      <c r="E99" s="64">
        <f t="shared" si="40"/>
        <v>0</v>
      </c>
      <c r="F99" s="64">
        <f t="shared" si="40"/>
        <v>0</v>
      </c>
    </row>
    <row r="100" spans="1:6" s="9" customFormat="1" ht="19.5" hidden="1" customHeight="1" x14ac:dyDescent="0.2">
      <c r="A100" s="42"/>
      <c r="B100" s="123" t="s">
        <v>113</v>
      </c>
      <c r="C100" s="123"/>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40" t="s">
        <v>114</v>
      </c>
      <c r="C103" s="140"/>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1" t="s">
        <v>115</v>
      </c>
      <c r="C106" s="141"/>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3" t="s">
        <v>116</v>
      </c>
      <c r="C109" s="123"/>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3" t="s">
        <v>117</v>
      </c>
      <c r="C114" s="123"/>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3" t="s">
        <v>118</v>
      </c>
      <c r="C117" s="123"/>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3" t="s">
        <v>119</v>
      </c>
      <c r="C122" s="123"/>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3" t="s">
        <v>120</v>
      </c>
      <c r="C127" s="123"/>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3" t="s">
        <v>121</v>
      </c>
      <c r="C132" s="123"/>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3" t="s">
        <v>77</v>
      </c>
      <c r="C137" s="123"/>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24" t="s">
        <v>78</v>
      </c>
      <c r="C142" s="124"/>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30" t="s">
        <v>122</v>
      </c>
      <c r="C147" s="130"/>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30" t="s">
        <v>79</v>
      </c>
      <c r="C151" s="130"/>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30" t="s">
        <v>80</v>
      </c>
      <c r="C156" s="130"/>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38" t="s">
        <v>81</v>
      </c>
      <c r="B161" s="135"/>
      <c r="C161" s="135"/>
      <c r="D161" s="64">
        <f t="shared" ref="D161:F161" si="58">D162+D166+D170+D174+D178+D182+D186+D190+D193</f>
        <v>0</v>
      </c>
      <c r="E161" s="64">
        <f t="shared" si="58"/>
        <v>0</v>
      </c>
      <c r="F161" s="64">
        <f t="shared" si="58"/>
        <v>0</v>
      </c>
    </row>
    <row r="162" spans="1:6" s="25" customFormat="1" ht="28.15" hidden="1" customHeight="1" x14ac:dyDescent="0.25">
      <c r="A162" s="48"/>
      <c r="B162" s="124" t="s">
        <v>82</v>
      </c>
      <c r="C162" s="135"/>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36" t="s">
        <v>83</v>
      </c>
      <c r="C166" s="137"/>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36" t="s">
        <v>84</v>
      </c>
      <c r="C170" s="137"/>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30" t="s">
        <v>85</v>
      </c>
      <c r="C174" s="131"/>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30" t="s">
        <v>86</v>
      </c>
      <c r="C178" s="131"/>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30" t="s">
        <v>87</v>
      </c>
      <c r="C182" s="131"/>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30" t="s">
        <v>88</v>
      </c>
      <c r="C186" s="131"/>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30" t="s">
        <v>89</v>
      </c>
      <c r="C190" s="131"/>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30" t="s">
        <v>90</v>
      </c>
      <c r="C193" s="131"/>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32" t="s">
        <v>124</v>
      </c>
      <c r="B197" s="133"/>
      <c r="C197" s="133"/>
      <c r="D197" s="133"/>
      <c r="E197" s="133"/>
      <c r="F197" s="133"/>
    </row>
    <row r="198" spans="1:6" s="9" customFormat="1" ht="15.75" customHeight="1" x14ac:dyDescent="0.2">
      <c r="A198" s="125" t="s">
        <v>153</v>
      </c>
      <c r="B198" s="134"/>
      <c r="C198" s="134"/>
      <c r="D198" s="58">
        <f>D199+D388</f>
        <v>18253000</v>
      </c>
      <c r="E198" s="58">
        <f t="shared" ref="E198:F198" si="68">E199+E388</f>
        <v>-810000</v>
      </c>
      <c r="F198" s="58">
        <f t="shared" si="68"/>
        <v>17443000</v>
      </c>
    </row>
    <row r="199" spans="1:6" s="9" customFormat="1" ht="35.450000000000003" customHeight="1" x14ac:dyDescent="0.2">
      <c r="A199" s="144" t="s">
        <v>164</v>
      </c>
      <c r="B199" s="145"/>
      <c r="C199" s="145"/>
      <c r="D199" s="69">
        <f>D200+D256</f>
        <v>14183000</v>
      </c>
      <c r="E199" s="69">
        <f t="shared" ref="E199" si="69">E200+E256</f>
        <v>0</v>
      </c>
      <c r="F199" s="69">
        <f>F200+F256</f>
        <v>14183000</v>
      </c>
    </row>
    <row r="200" spans="1:6" s="51" customFormat="1" ht="18" x14ac:dyDescent="0.25">
      <c r="A200" s="125" t="s">
        <v>160</v>
      </c>
      <c r="B200" s="120"/>
      <c r="C200" s="120"/>
      <c r="D200" s="8">
        <f t="shared" ref="D200:E200" si="70">D212+D241+D248+D237</f>
        <v>14166000</v>
      </c>
      <c r="E200" s="8">
        <f t="shared" si="70"/>
        <v>0</v>
      </c>
      <c r="F200" s="8">
        <f>F212+F241+F248+F237</f>
        <v>14166000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22" t="s">
        <v>161</v>
      </c>
      <c r="B212" s="122"/>
      <c r="C212" s="122"/>
      <c r="D212" s="60">
        <f>D213</f>
        <v>1225000</v>
      </c>
      <c r="E212" s="60">
        <f t="shared" ref="E212:F212" si="76">E213</f>
        <v>0</v>
      </c>
      <c r="F212" s="60">
        <f t="shared" si="76"/>
        <v>1225000</v>
      </c>
    </row>
    <row r="213" spans="1:6" s="9" customFormat="1" x14ac:dyDescent="0.2">
      <c r="A213" s="122" t="s">
        <v>156</v>
      </c>
      <c r="B213" s="122"/>
      <c r="C213" s="122"/>
      <c r="D213" s="60">
        <f t="shared" ref="D213:F213" si="77">SUM(D214:D227)</f>
        <v>1225000</v>
      </c>
      <c r="E213" s="60">
        <f t="shared" si="77"/>
        <v>0</v>
      </c>
      <c r="F213" s="60">
        <f t="shared" si="77"/>
        <v>1225000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29" t="s">
        <v>19</v>
      </c>
      <c r="C216" s="129"/>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24" t="s">
        <v>22</v>
      </c>
      <c r="C219" s="124"/>
      <c r="D219" s="61"/>
      <c r="E219" s="61"/>
      <c r="F219" s="61"/>
    </row>
    <row r="220" spans="1:6" s="9" customFormat="1" ht="27.6" hidden="1" customHeight="1" x14ac:dyDescent="0.2">
      <c r="A220" s="30"/>
      <c r="B220" s="123" t="s">
        <v>23</v>
      </c>
      <c r="C220" s="123"/>
      <c r="D220" s="61"/>
      <c r="E220" s="61"/>
      <c r="F220" s="61"/>
    </row>
    <row r="221" spans="1:6" s="9" customFormat="1" ht="26.45" customHeight="1" x14ac:dyDescent="0.2">
      <c r="A221" s="30"/>
      <c r="B221" s="124" t="s">
        <v>24</v>
      </c>
      <c r="C221" s="124"/>
      <c r="D221" s="61">
        <v>1025000</v>
      </c>
      <c r="E221" s="61">
        <f>F221-D221</f>
        <v>0</v>
      </c>
      <c r="F221" s="61">
        <v>1025000</v>
      </c>
    </row>
    <row r="222" spans="1:6" s="9" customFormat="1" ht="18.600000000000001" hidden="1" customHeight="1" x14ac:dyDescent="0.2">
      <c r="A222" s="30"/>
      <c r="B222" s="128" t="s">
        <v>25</v>
      </c>
      <c r="C222" s="128"/>
      <c r="D222" s="61"/>
      <c r="E222" s="61">
        <f t="shared" ref="E222:E227" si="78">F222-D222</f>
        <v>0</v>
      </c>
      <c r="F222" s="61"/>
    </row>
    <row r="223" spans="1:6" s="9" customFormat="1" ht="27.6" hidden="1" customHeight="1" x14ac:dyDescent="0.2">
      <c r="A223" s="30"/>
      <c r="B223" s="124" t="s">
        <v>26</v>
      </c>
      <c r="C223" s="124"/>
      <c r="D223" s="61"/>
      <c r="E223" s="61">
        <f t="shared" si="78"/>
        <v>0</v>
      </c>
      <c r="F223" s="61"/>
    </row>
    <row r="224" spans="1:6" s="9" customFormat="1" ht="30" hidden="1" customHeight="1" x14ac:dyDescent="0.2">
      <c r="A224" s="30"/>
      <c r="B224" s="123" t="s">
        <v>27</v>
      </c>
      <c r="C224" s="123"/>
      <c r="D224" s="61"/>
      <c r="E224" s="61">
        <f t="shared" si="78"/>
        <v>0</v>
      </c>
      <c r="F224" s="61"/>
    </row>
    <row r="225" spans="1:6" s="9" customFormat="1" ht="28.15" hidden="1" customHeight="1" x14ac:dyDescent="0.2">
      <c r="A225" s="30"/>
      <c r="B225" s="123" t="s">
        <v>28</v>
      </c>
      <c r="C225" s="123"/>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200000</v>
      </c>
      <c r="E227" s="61">
        <f t="shared" si="78"/>
        <v>0</v>
      </c>
      <c r="F227" s="61">
        <v>200000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19" t="s">
        <v>92</v>
      </c>
      <c r="C234" s="120"/>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customHeight="1" x14ac:dyDescent="0.2">
      <c r="A237" s="122" t="s">
        <v>93</v>
      </c>
      <c r="B237" s="122"/>
      <c r="C237" s="122"/>
      <c r="D237" s="60">
        <f t="shared" ref="D237:F237" si="83">D239+D240+D238</f>
        <v>-17000</v>
      </c>
      <c r="E237" s="60">
        <f t="shared" si="83"/>
        <v>0</v>
      </c>
      <c r="F237" s="60">
        <f t="shared" si="83"/>
        <v>-17000</v>
      </c>
    </row>
    <row r="238" spans="1:6" s="9" customFormat="1" ht="18.600000000000001" hidden="1" customHeight="1" x14ac:dyDescent="0.2">
      <c r="A238" s="13"/>
      <c r="B238" s="15" t="s">
        <v>39</v>
      </c>
      <c r="C238" s="16"/>
      <c r="D238" s="61"/>
      <c r="E238" s="61"/>
      <c r="F238" s="62"/>
    </row>
    <row r="239" spans="1:6" s="9" customFormat="1" ht="25.5" customHeight="1" x14ac:dyDescent="0.2">
      <c r="A239" s="13"/>
      <c r="B239" s="123" t="s">
        <v>94</v>
      </c>
      <c r="C239" s="123"/>
      <c r="D239" s="61">
        <v>-17000</v>
      </c>
      <c r="E239" s="61">
        <f>F239-D239</f>
        <v>0</v>
      </c>
      <c r="F239" s="61">
        <v>-17000</v>
      </c>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26" t="s">
        <v>95</v>
      </c>
      <c r="B242" s="126"/>
      <c r="C242" s="126"/>
      <c r="D242" s="64">
        <f t="shared" ref="D242:D243" si="85">D243</f>
        <v>0</v>
      </c>
      <c r="E242" s="64"/>
      <c r="F242" s="64"/>
    </row>
    <row r="243" spans="1:6" s="28" customFormat="1" ht="30.75" hidden="1" customHeight="1" x14ac:dyDescent="0.25">
      <c r="A243" s="38"/>
      <c r="B243" s="127" t="s">
        <v>96</v>
      </c>
      <c r="C243" s="127"/>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24" t="s">
        <v>51</v>
      </c>
      <c r="C246" s="124"/>
      <c r="D246" s="61"/>
      <c r="E246" s="61"/>
      <c r="F246" s="62"/>
    </row>
    <row r="247" spans="1:6" s="28" customFormat="1" ht="23.45" hidden="1" customHeight="1" x14ac:dyDescent="0.2">
      <c r="A247" s="22"/>
      <c r="B247" s="124" t="s">
        <v>52</v>
      </c>
      <c r="C247" s="120"/>
      <c r="D247" s="61"/>
      <c r="E247" s="61"/>
      <c r="F247" s="61"/>
    </row>
    <row r="248" spans="1:6" s="9" customFormat="1" ht="15.6" customHeight="1" x14ac:dyDescent="0.2">
      <c r="A248" s="17" t="s">
        <v>162</v>
      </c>
      <c r="B248" s="19"/>
      <c r="C248" s="19"/>
      <c r="D248" s="64">
        <f>D252</f>
        <v>12958000</v>
      </c>
      <c r="E248" s="64">
        <f t="shared" ref="E248:F248" si="87">E252</f>
        <v>0</v>
      </c>
      <c r="F248" s="64">
        <f t="shared" si="87"/>
        <v>12958000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21" t="s">
        <v>98</v>
      </c>
      <c r="C251" s="121"/>
      <c r="D251" s="61"/>
      <c r="E251" s="61"/>
      <c r="F251" s="62"/>
    </row>
    <row r="252" spans="1:6" s="9" customFormat="1" x14ac:dyDescent="0.2">
      <c r="A252" s="17"/>
      <c r="B252" s="15" t="s">
        <v>59</v>
      </c>
      <c r="C252" s="16"/>
      <c r="D252" s="61">
        <v>12958000</v>
      </c>
      <c r="E252" s="61">
        <f>F252-D252</f>
        <v>0</v>
      </c>
      <c r="F252" s="61">
        <v>12958000</v>
      </c>
    </row>
    <row r="253" spans="1:6" s="9" customFormat="1" ht="39" hidden="1" customHeight="1" x14ac:dyDescent="0.2">
      <c r="A253" s="17"/>
      <c r="B253" s="123" t="s">
        <v>60</v>
      </c>
      <c r="C253" s="123"/>
      <c r="D253" s="61"/>
      <c r="E253" s="61"/>
      <c r="F253" s="62"/>
    </row>
    <row r="254" spans="1:6" s="9" customFormat="1" ht="18" hidden="1" customHeight="1" x14ac:dyDescent="0.2">
      <c r="A254" s="17"/>
      <c r="B254" s="123" t="s">
        <v>62</v>
      </c>
      <c r="C254" s="123"/>
      <c r="D254" s="61"/>
      <c r="E254" s="61"/>
      <c r="F254" s="61"/>
    </row>
    <row r="255" spans="1:6" s="9" customFormat="1" ht="30.6" hidden="1" customHeight="1" x14ac:dyDescent="0.2">
      <c r="A255" s="17"/>
      <c r="B255" s="124" t="s">
        <v>72</v>
      </c>
      <c r="C255" s="120"/>
      <c r="D255" s="61"/>
      <c r="E255" s="61"/>
      <c r="F255" s="62"/>
    </row>
    <row r="256" spans="1:6" s="51" customFormat="1" ht="18" x14ac:dyDescent="0.25">
      <c r="A256" s="125" t="s">
        <v>159</v>
      </c>
      <c r="B256" s="120"/>
      <c r="C256" s="120"/>
      <c r="D256" s="8">
        <f>D278+D263</f>
        <v>17000</v>
      </c>
      <c r="E256" s="8">
        <f t="shared" ref="E256:F256" si="89">E278+E263</f>
        <v>0</v>
      </c>
      <c r="F256" s="8">
        <f t="shared" si="89"/>
        <v>17000</v>
      </c>
    </row>
    <row r="257" spans="1:6" s="9" customFormat="1" ht="13.9" hidden="1" customHeight="1" x14ac:dyDescent="0.2">
      <c r="A257" s="10" t="s">
        <v>100</v>
      </c>
      <c r="B257" s="11"/>
      <c r="C257" s="12"/>
      <c r="D257" s="60">
        <f t="shared" ref="D257:F258" si="90">D258</f>
        <v>17000</v>
      </c>
      <c r="E257" s="60">
        <f t="shared" si="90"/>
        <v>0</v>
      </c>
      <c r="F257" s="60">
        <f t="shared" si="90"/>
        <v>17000</v>
      </c>
    </row>
    <row r="258" spans="1:6" s="9" customFormat="1" ht="14.45" hidden="1" customHeight="1" x14ac:dyDescent="0.2">
      <c r="A258" s="17" t="s">
        <v>101</v>
      </c>
      <c r="B258" s="18"/>
      <c r="C258" s="19"/>
      <c r="D258" s="60">
        <f t="shared" si="90"/>
        <v>17000</v>
      </c>
      <c r="E258" s="60">
        <f t="shared" si="90"/>
        <v>0</v>
      </c>
      <c r="F258" s="60">
        <f t="shared" si="90"/>
        <v>17000</v>
      </c>
    </row>
    <row r="259" spans="1:6" s="9" customFormat="1" ht="18.600000000000001" hidden="1" customHeight="1" x14ac:dyDescent="0.2">
      <c r="A259" s="17" t="s">
        <v>102</v>
      </c>
      <c r="B259" s="19"/>
      <c r="C259" s="19"/>
      <c r="D259" s="60">
        <f t="shared" ref="D259:F259" si="91">D260+D263</f>
        <v>17000</v>
      </c>
      <c r="E259" s="60">
        <f t="shared" si="91"/>
        <v>0</v>
      </c>
      <c r="F259" s="60">
        <f t="shared" si="91"/>
        <v>17000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19" t="s">
        <v>104</v>
      </c>
      <c r="C261" s="120"/>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customHeight="1" x14ac:dyDescent="0.2">
      <c r="A263" s="13" t="s">
        <v>180</v>
      </c>
      <c r="B263" s="14"/>
      <c r="C263" s="14"/>
      <c r="D263" s="60">
        <f t="shared" ref="D263:F263" si="93">D264</f>
        <v>17000</v>
      </c>
      <c r="E263" s="60">
        <f t="shared" si="93"/>
        <v>0</v>
      </c>
      <c r="F263" s="60">
        <f t="shared" si="93"/>
        <v>17000</v>
      </c>
    </row>
    <row r="264" spans="1:6" s="9" customFormat="1" ht="16.149999999999999" customHeight="1" x14ac:dyDescent="0.2">
      <c r="A264" s="19"/>
      <c r="B264" s="15" t="s">
        <v>40</v>
      </c>
      <c r="C264" s="15"/>
      <c r="D264" s="61">
        <v>17000</v>
      </c>
      <c r="E264" s="61">
        <f>F264-D264</f>
        <v>0</v>
      </c>
      <c r="F264" s="61">
        <v>17000</v>
      </c>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26" t="s">
        <v>107</v>
      </c>
      <c r="B270" s="126"/>
      <c r="C270" s="126"/>
      <c r="D270" s="64">
        <f t="shared" ref="D270:F270" si="97">D271+D273</f>
        <v>0</v>
      </c>
      <c r="E270" s="64">
        <f t="shared" si="97"/>
        <v>0</v>
      </c>
      <c r="F270" s="64">
        <f t="shared" si="97"/>
        <v>0</v>
      </c>
    </row>
    <row r="271" spans="1:6" s="28" customFormat="1" ht="30.75" hidden="1" customHeight="1" x14ac:dyDescent="0.25">
      <c r="A271" s="38"/>
      <c r="B271" s="127" t="s">
        <v>108</v>
      </c>
      <c r="C271" s="127"/>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24" t="s">
        <v>49</v>
      </c>
      <c r="C273" s="124"/>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21" t="s">
        <v>56</v>
      </c>
      <c r="C275" s="121"/>
      <c r="D275" s="65"/>
      <c r="E275" s="65"/>
      <c r="F275" s="65"/>
    </row>
    <row r="276" spans="1:6" s="25" customFormat="1" ht="15" hidden="1" customHeight="1" x14ac:dyDescent="0.2">
      <c r="A276" s="26"/>
      <c r="B276" s="142" t="s">
        <v>57</v>
      </c>
      <c r="C276" s="142"/>
      <c r="D276" s="65"/>
      <c r="E276" s="65"/>
      <c r="F276" s="65"/>
    </row>
    <row r="277" spans="1:6" s="25" customFormat="1" ht="65.45" hidden="1" customHeight="1" x14ac:dyDescent="0.25">
      <c r="A277" s="26"/>
      <c r="B277" s="143" t="s">
        <v>58</v>
      </c>
      <c r="C277" s="135"/>
      <c r="D277" s="65"/>
      <c r="E277" s="65"/>
      <c r="F277" s="65"/>
    </row>
    <row r="278" spans="1:6" s="9" customFormat="1" ht="14.25" customHeight="1" x14ac:dyDescent="0.2">
      <c r="A278" s="148" t="s">
        <v>162</v>
      </c>
      <c r="B278" s="149"/>
      <c r="C278" s="150"/>
      <c r="D278" s="60">
        <f t="shared" ref="D278:F278" si="100">D279+D280+D284+D288+D289</f>
        <v>0</v>
      </c>
      <c r="E278" s="60">
        <f t="shared" si="100"/>
        <v>0</v>
      </c>
      <c r="F278" s="60">
        <f t="shared" si="100"/>
        <v>0</v>
      </c>
    </row>
    <row r="279" spans="1:6" s="9" customFormat="1" ht="32.450000000000003" hidden="1" customHeight="1" x14ac:dyDescent="0.2">
      <c r="A279" s="17"/>
      <c r="B279" s="146" t="s">
        <v>61</v>
      </c>
      <c r="C279" s="147"/>
      <c r="D279" s="61"/>
      <c r="E279" s="61"/>
      <c r="F279" s="61"/>
    </row>
    <row r="280" spans="1:6" s="9" customFormat="1" ht="30.75" hidden="1" customHeight="1" x14ac:dyDescent="0.2">
      <c r="A280" s="17"/>
      <c r="B280" s="123" t="s">
        <v>63</v>
      </c>
      <c r="C280" s="123"/>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3" t="s">
        <v>67</v>
      </c>
      <c r="C284" s="123"/>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ht="14.25" customHeight="1" x14ac:dyDescent="0.2">
      <c r="A288" s="17"/>
      <c r="B288" s="146" t="s">
        <v>71</v>
      </c>
      <c r="C288" s="147"/>
      <c r="D288" s="65">
        <v>0</v>
      </c>
      <c r="E288" s="65">
        <f>F288-D288</f>
        <v>0</v>
      </c>
      <c r="F288" s="65">
        <v>0</v>
      </c>
    </row>
    <row r="289" spans="1:6" s="9" customFormat="1" ht="31.5" hidden="1" customHeight="1" x14ac:dyDescent="0.2">
      <c r="A289" s="17"/>
      <c r="B289" s="124" t="s">
        <v>111</v>
      </c>
      <c r="C289" s="139"/>
      <c r="D289" s="65"/>
      <c r="E289" s="65"/>
      <c r="F289" s="65"/>
    </row>
    <row r="290" spans="1:6" s="9" customFormat="1" ht="42" hidden="1" customHeight="1" x14ac:dyDescent="0.2">
      <c r="A290" s="138" t="s">
        <v>112</v>
      </c>
      <c r="B290" s="138"/>
      <c r="C290" s="138"/>
      <c r="D290" s="64">
        <f t="shared" ref="D290:F290" si="103">D291+D294+D297+D300+D305+D308+D313+D318+D323+D328+D333+D338+D342+D347</f>
        <v>0</v>
      </c>
      <c r="E290" s="64">
        <f t="shared" si="103"/>
        <v>0</v>
      </c>
      <c r="F290" s="64">
        <f t="shared" si="103"/>
        <v>0</v>
      </c>
    </row>
    <row r="291" spans="1:6" s="9" customFormat="1" ht="19.5" hidden="1" customHeight="1" x14ac:dyDescent="0.2">
      <c r="A291" s="42"/>
      <c r="B291" s="123" t="s">
        <v>113</v>
      </c>
      <c r="C291" s="123"/>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40" t="s">
        <v>114</v>
      </c>
      <c r="C294" s="140"/>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1" t="s">
        <v>115</v>
      </c>
      <c r="C297" s="141"/>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3" t="s">
        <v>116</v>
      </c>
      <c r="C300" s="123"/>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3" t="s">
        <v>117</v>
      </c>
      <c r="C305" s="123"/>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3" t="s">
        <v>118</v>
      </c>
      <c r="C308" s="123"/>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3" t="s">
        <v>119</v>
      </c>
      <c r="C313" s="123"/>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3" t="s">
        <v>120</v>
      </c>
      <c r="C318" s="123"/>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3" t="s">
        <v>121</v>
      </c>
      <c r="C323" s="123"/>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3" t="s">
        <v>77</v>
      </c>
      <c r="C328" s="123"/>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24" t="s">
        <v>78</v>
      </c>
      <c r="C333" s="124"/>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30" t="s">
        <v>122</v>
      </c>
      <c r="C338" s="130"/>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30" t="s">
        <v>79</v>
      </c>
      <c r="C342" s="130"/>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30" t="s">
        <v>80</v>
      </c>
      <c r="C347" s="130"/>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38" t="s">
        <v>81</v>
      </c>
      <c r="B352" s="135"/>
      <c r="C352" s="135"/>
      <c r="D352" s="64">
        <f t="shared" ref="D352:F352" si="122">D353+D357+D361+D365+D369+D373+D377+D381+D384</f>
        <v>0</v>
      </c>
      <c r="E352" s="64">
        <f t="shared" si="122"/>
        <v>0</v>
      </c>
      <c r="F352" s="64">
        <f t="shared" si="122"/>
        <v>0</v>
      </c>
    </row>
    <row r="353" spans="1:6" s="25" customFormat="1" ht="28.15" hidden="1" customHeight="1" x14ac:dyDescent="0.25">
      <c r="A353" s="48"/>
      <c r="B353" s="124" t="s">
        <v>82</v>
      </c>
      <c r="C353" s="135"/>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36" t="s">
        <v>83</v>
      </c>
      <c r="C357" s="137"/>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36" t="s">
        <v>84</v>
      </c>
      <c r="C361" s="137"/>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30" t="s">
        <v>85</v>
      </c>
      <c r="C365" s="131"/>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30" t="s">
        <v>86</v>
      </c>
      <c r="C369" s="131"/>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30" t="s">
        <v>87</v>
      </c>
      <c r="C373" s="131"/>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30" t="s">
        <v>88</v>
      </c>
      <c r="C377" s="131"/>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30" t="s">
        <v>89</v>
      </c>
      <c r="C381" s="131"/>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30" t="s">
        <v>90</v>
      </c>
      <c r="C384" s="131"/>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44" t="s">
        <v>163</v>
      </c>
      <c r="B388" s="145"/>
      <c r="C388" s="145"/>
      <c r="D388" s="69">
        <f>D389+D445</f>
        <v>4070000</v>
      </c>
      <c r="E388" s="69">
        <f t="shared" ref="E388:F388" si="132">E389+E445</f>
        <v>-810000</v>
      </c>
      <c r="F388" s="69">
        <f t="shared" si="132"/>
        <v>3260000</v>
      </c>
    </row>
    <row r="389" spans="1:6" s="51" customFormat="1" ht="18" x14ac:dyDescent="0.25">
      <c r="A389" s="125" t="s">
        <v>160</v>
      </c>
      <c r="B389" s="120"/>
      <c r="C389" s="120"/>
      <c r="D389" s="8">
        <f>D401+D440</f>
        <v>4070000</v>
      </c>
      <c r="E389" s="8">
        <f t="shared" ref="E389:F389" si="133">E401+E440</f>
        <v>-810000</v>
      </c>
      <c r="F389" s="8">
        <f t="shared" si="133"/>
        <v>3260000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22" t="s">
        <v>161</v>
      </c>
      <c r="B401" s="122"/>
      <c r="C401" s="122"/>
      <c r="D401" s="60">
        <f>D402+D426</f>
        <v>122000</v>
      </c>
      <c r="E401" s="60">
        <f t="shared" ref="E401:F401" si="139">E402+E426</f>
        <v>-110000</v>
      </c>
      <c r="F401" s="60">
        <f t="shared" si="139"/>
        <v>12000</v>
      </c>
    </row>
    <row r="402" spans="1:6" s="9" customFormat="1" x14ac:dyDescent="0.2">
      <c r="A402" s="122" t="s">
        <v>156</v>
      </c>
      <c r="B402" s="122"/>
      <c r="C402" s="122"/>
      <c r="D402" s="60">
        <f t="shared" ref="D402:F402" si="140">SUM(D403:D416)</f>
        <v>122000</v>
      </c>
      <c r="E402" s="60">
        <f t="shared" si="140"/>
        <v>-110000</v>
      </c>
      <c r="F402" s="60">
        <f t="shared" si="140"/>
        <v>12000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29" t="s">
        <v>19</v>
      </c>
      <c r="C405" s="129"/>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24" t="s">
        <v>22</v>
      </c>
      <c r="C408" s="124"/>
      <c r="D408" s="61"/>
      <c r="E408" s="61"/>
      <c r="F408" s="61"/>
    </row>
    <row r="409" spans="1:6" s="9" customFormat="1" ht="27.6" hidden="1" customHeight="1" x14ac:dyDescent="0.2">
      <c r="A409" s="30"/>
      <c r="B409" s="123" t="s">
        <v>23</v>
      </c>
      <c r="C409" s="123"/>
      <c r="D409" s="61"/>
      <c r="E409" s="61"/>
      <c r="F409" s="61"/>
    </row>
    <row r="410" spans="1:6" s="9" customFormat="1" ht="26.45" customHeight="1" x14ac:dyDescent="0.2">
      <c r="A410" s="30"/>
      <c r="B410" s="124" t="s">
        <v>24</v>
      </c>
      <c r="C410" s="124"/>
      <c r="D410" s="61">
        <v>12000</v>
      </c>
      <c r="E410" s="61">
        <f>F410-D410</f>
        <v>-5000</v>
      </c>
      <c r="F410" s="61">
        <v>7000</v>
      </c>
    </row>
    <row r="411" spans="1:6" s="9" customFormat="1" ht="18.600000000000001" hidden="1" customHeight="1" x14ac:dyDescent="0.2">
      <c r="A411" s="30"/>
      <c r="B411" s="128" t="s">
        <v>25</v>
      </c>
      <c r="C411" s="128"/>
      <c r="D411" s="61"/>
      <c r="E411" s="61">
        <f t="shared" ref="E411:E416" si="141">F411-D411</f>
        <v>0</v>
      </c>
      <c r="F411" s="61"/>
    </row>
    <row r="412" spans="1:6" s="9" customFormat="1" ht="27.6" hidden="1" customHeight="1" x14ac:dyDescent="0.2">
      <c r="A412" s="30"/>
      <c r="B412" s="124" t="s">
        <v>26</v>
      </c>
      <c r="C412" s="124"/>
      <c r="D412" s="61"/>
      <c r="E412" s="61">
        <f t="shared" si="141"/>
        <v>0</v>
      </c>
      <c r="F412" s="61"/>
    </row>
    <row r="413" spans="1:6" s="9" customFormat="1" ht="30" hidden="1" customHeight="1" x14ac:dyDescent="0.2">
      <c r="A413" s="30"/>
      <c r="B413" s="123" t="s">
        <v>27</v>
      </c>
      <c r="C413" s="123"/>
      <c r="D413" s="61"/>
      <c r="E413" s="61">
        <f t="shared" si="141"/>
        <v>0</v>
      </c>
      <c r="F413" s="61"/>
    </row>
    <row r="414" spans="1:6" s="9" customFormat="1" ht="28.15" hidden="1" customHeight="1" x14ac:dyDescent="0.2">
      <c r="A414" s="30"/>
      <c r="B414" s="123" t="s">
        <v>28</v>
      </c>
      <c r="C414" s="123"/>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110000</v>
      </c>
      <c r="E416" s="61">
        <f t="shared" si="141"/>
        <v>-105000</v>
      </c>
      <c r="F416" s="61">
        <v>5000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19" t="s">
        <v>92</v>
      </c>
      <c r="C423" s="120"/>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hidden="1" x14ac:dyDescent="0.2">
      <c r="A426" s="122" t="s">
        <v>158</v>
      </c>
      <c r="B426" s="122"/>
      <c r="C426" s="122"/>
      <c r="D426" s="60">
        <f t="shared" ref="D426:F426" si="146">D428+D429+D427</f>
        <v>0</v>
      </c>
      <c r="E426" s="60">
        <f t="shared" si="146"/>
        <v>0</v>
      </c>
      <c r="F426" s="60">
        <f t="shared" si="146"/>
        <v>0</v>
      </c>
    </row>
    <row r="427" spans="1:6" s="9" customFormat="1" ht="18.600000000000001" hidden="1" customHeight="1" x14ac:dyDescent="0.2">
      <c r="A427" s="13"/>
      <c r="B427" s="15" t="s">
        <v>39</v>
      </c>
      <c r="C427" s="16"/>
      <c r="D427" s="61"/>
      <c r="E427" s="61"/>
      <c r="F427" s="62"/>
    </row>
    <row r="428" spans="1:6" s="9" customFormat="1" ht="30.6" hidden="1" customHeight="1" x14ac:dyDescent="0.2">
      <c r="A428" s="13"/>
      <c r="B428" s="123" t="s">
        <v>94</v>
      </c>
      <c r="C428" s="123"/>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26" t="s">
        <v>95</v>
      </c>
      <c r="B431" s="126"/>
      <c r="C431" s="126"/>
      <c r="D431" s="64">
        <f t="shared" ref="D431:D432" si="148">D432</f>
        <v>0</v>
      </c>
      <c r="E431" s="64"/>
      <c r="F431" s="64"/>
    </row>
    <row r="432" spans="1:6" s="28" customFormat="1" ht="30.75" hidden="1" customHeight="1" x14ac:dyDescent="0.25">
      <c r="A432" s="38"/>
      <c r="B432" s="127" t="s">
        <v>96</v>
      </c>
      <c r="C432" s="127"/>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24" t="s">
        <v>51</v>
      </c>
      <c r="C435" s="124"/>
      <c r="D435" s="61"/>
      <c r="E435" s="61"/>
      <c r="F435" s="62"/>
    </row>
    <row r="436" spans="1:10" s="28" customFormat="1" ht="23.45" hidden="1" customHeight="1" x14ac:dyDescent="0.2">
      <c r="A436" s="22"/>
      <c r="B436" s="124" t="s">
        <v>52</v>
      </c>
      <c r="C436" s="120"/>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21" t="s">
        <v>98</v>
      </c>
      <c r="C439" s="121"/>
      <c r="D439" s="61"/>
      <c r="E439" s="61"/>
      <c r="F439" s="62"/>
    </row>
    <row r="440" spans="1:10" s="9" customFormat="1" x14ac:dyDescent="0.2">
      <c r="A440" s="122" t="s">
        <v>162</v>
      </c>
      <c r="B440" s="122"/>
      <c r="C440" s="122"/>
      <c r="D440" s="60">
        <f t="shared" ref="D440:F440" si="151">D441+D442+D443+D444</f>
        <v>3948000</v>
      </c>
      <c r="E440" s="60">
        <f t="shared" si="151"/>
        <v>-700000</v>
      </c>
      <c r="F440" s="60">
        <f t="shared" si="151"/>
        <v>3248000</v>
      </c>
    </row>
    <row r="441" spans="1:10" s="9" customFormat="1" x14ac:dyDescent="0.2">
      <c r="A441" s="17"/>
      <c r="B441" s="15" t="s">
        <v>59</v>
      </c>
      <c r="C441" s="16"/>
      <c r="D441" s="61">
        <v>3948000</v>
      </c>
      <c r="E441" s="61">
        <f>F441-D441</f>
        <v>-700000</v>
      </c>
      <c r="F441" s="61">
        <v>3248000</v>
      </c>
      <c r="J441" s="116"/>
    </row>
    <row r="442" spans="1:10" s="9" customFormat="1" ht="39" hidden="1" customHeight="1" x14ac:dyDescent="0.2">
      <c r="A442" s="17"/>
      <c r="B442" s="123" t="s">
        <v>60</v>
      </c>
      <c r="C442" s="123"/>
      <c r="D442" s="61"/>
      <c r="E442" s="61"/>
      <c r="F442" s="62"/>
    </row>
    <row r="443" spans="1:10" s="9" customFormat="1" ht="18" hidden="1" customHeight="1" x14ac:dyDescent="0.2">
      <c r="A443" s="17"/>
      <c r="B443" s="123" t="s">
        <v>62</v>
      </c>
      <c r="C443" s="123"/>
      <c r="D443" s="61"/>
      <c r="E443" s="61"/>
      <c r="F443" s="61"/>
    </row>
    <row r="444" spans="1:10" s="9" customFormat="1" ht="30.6" hidden="1" customHeight="1" x14ac:dyDescent="0.2">
      <c r="A444" s="17"/>
      <c r="B444" s="124" t="s">
        <v>72</v>
      </c>
      <c r="C444" s="120"/>
      <c r="D444" s="61"/>
      <c r="E444" s="61"/>
      <c r="F444" s="62"/>
    </row>
    <row r="445" spans="1:10" s="51" customFormat="1" ht="18" x14ac:dyDescent="0.25">
      <c r="A445" s="125" t="s">
        <v>165</v>
      </c>
      <c r="B445" s="120"/>
      <c r="C445" s="120"/>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19" t="s">
        <v>104</v>
      </c>
      <c r="C450" s="120"/>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26" t="s">
        <v>107</v>
      </c>
      <c r="B459" s="126"/>
      <c r="C459" s="126"/>
      <c r="D459" s="64">
        <f t="shared" ref="D459:F459" si="160">D460+D462</f>
        <v>0</v>
      </c>
      <c r="E459" s="64">
        <f t="shared" si="160"/>
        <v>0</v>
      </c>
      <c r="F459" s="64">
        <f t="shared" si="160"/>
        <v>0</v>
      </c>
    </row>
    <row r="460" spans="1:6" s="28" customFormat="1" ht="30.75" hidden="1" customHeight="1" x14ac:dyDescent="0.25">
      <c r="A460" s="38"/>
      <c r="B460" s="127" t="s">
        <v>108</v>
      </c>
      <c r="C460" s="127"/>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24" t="s">
        <v>49</v>
      </c>
      <c r="C462" s="124"/>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22" t="s">
        <v>54</v>
      </c>
      <c r="B464" s="122"/>
      <c r="C464" s="122"/>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21" t="s">
        <v>56</v>
      </c>
      <c r="C466" s="121"/>
      <c r="D466" s="65"/>
      <c r="E466" s="65"/>
      <c r="F466" s="65"/>
    </row>
    <row r="467" spans="1:6" s="25" customFormat="1" ht="15" hidden="1" customHeight="1" x14ac:dyDescent="0.2">
      <c r="A467" s="26"/>
      <c r="B467" s="142" t="s">
        <v>57</v>
      </c>
      <c r="C467" s="142"/>
      <c r="D467" s="65"/>
      <c r="E467" s="65"/>
      <c r="F467" s="65"/>
    </row>
    <row r="468" spans="1:6" s="25" customFormat="1" ht="65.45" hidden="1" customHeight="1" x14ac:dyDescent="0.25">
      <c r="A468" s="26"/>
      <c r="B468" s="143" t="s">
        <v>58</v>
      </c>
      <c r="C468" s="135"/>
      <c r="D468" s="65"/>
      <c r="E468" s="65"/>
      <c r="F468" s="65"/>
    </row>
    <row r="469" spans="1:6" s="9" customFormat="1" ht="31.5" hidden="1" customHeight="1" x14ac:dyDescent="0.2">
      <c r="A469" s="122" t="s">
        <v>110</v>
      </c>
      <c r="B469" s="122"/>
      <c r="C469" s="122"/>
      <c r="D469" s="60">
        <f t="shared" ref="D469:F469" si="165">D470+D471+D475+D479+D480</f>
        <v>0</v>
      </c>
      <c r="E469" s="60">
        <f t="shared" si="165"/>
        <v>0</v>
      </c>
      <c r="F469" s="60">
        <f t="shared" si="165"/>
        <v>0</v>
      </c>
    </row>
    <row r="470" spans="1:6" s="9" customFormat="1" ht="32.450000000000003" hidden="1" customHeight="1" x14ac:dyDescent="0.2">
      <c r="A470" s="17"/>
      <c r="B470" s="123" t="s">
        <v>61</v>
      </c>
      <c r="C470" s="123"/>
      <c r="D470" s="61"/>
      <c r="E470" s="61"/>
      <c r="F470" s="61"/>
    </row>
    <row r="471" spans="1:6" s="9" customFormat="1" ht="30.75" hidden="1" customHeight="1" x14ac:dyDescent="0.2">
      <c r="A471" s="17"/>
      <c r="B471" s="123" t="s">
        <v>63</v>
      </c>
      <c r="C471" s="123"/>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3" t="s">
        <v>67</v>
      </c>
      <c r="C475" s="123"/>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3" t="s">
        <v>71</v>
      </c>
      <c r="C479" s="123"/>
      <c r="D479" s="65"/>
      <c r="E479" s="65"/>
      <c r="F479" s="65"/>
    </row>
    <row r="480" spans="1:6" s="9" customFormat="1" ht="31.5" hidden="1" customHeight="1" x14ac:dyDescent="0.2">
      <c r="A480" s="17"/>
      <c r="B480" s="124" t="s">
        <v>111</v>
      </c>
      <c r="C480" s="139"/>
      <c r="D480" s="65"/>
      <c r="E480" s="65"/>
      <c r="F480" s="65"/>
    </row>
    <row r="481" spans="1:6" s="9" customFormat="1" ht="42" hidden="1" customHeight="1" x14ac:dyDescent="0.2">
      <c r="A481" s="138" t="s">
        <v>112</v>
      </c>
      <c r="B481" s="138"/>
      <c r="C481" s="138"/>
      <c r="D481" s="64">
        <f t="shared" ref="D481:F481" si="168">D482+D485+D488+D491+D496+D499+D504+D509+D514+D519+D524+D529+D533+D538</f>
        <v>0</v>
      </c>
      <c r="E481" s="64">
        <f t="shared" si="168"/>
        <v>0</v>
      </c>
      <c r="F481" s="64">
        <f t="shared" si="168"/>
        <v>0</v>
      </c>
    </row>
    <row r="482" spans="1:6" s="9" customFormat="1" ht="19.5" hidden="1" customHeight="1" x14ac:dyDescent="0.2">
      <c r="A482" s="42"/>
      <c r="B482" s="123" t="s">
        <v>113</v>
      </c>
      <c r="C482" s="123"/>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40" t="s">
        <v>114</v>
      </c>
      <c r="C485" s="140"/>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1" t="s">
        <v>115</v>
      </c>
      <c r="C488" s="141"/>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3" t="s">
        <v>116</v>
      </c>
      <c r="C491" s="123"/>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3" t="s">
        <v>117</v>
      </c>
      <c r="C496" s="123"/>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3" t="s">
        <v>118</v>
      </c>
      <c r="C499" s="123"/>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3" t="s">
        <v>119</v>
      </c>
      <c r="C504" s="123"/>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3" t="s">
        <v>120</v>
      </c>
      <c r="C509" s="123"/>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3" t="s">
        <v>121</v>
      </c>
      <c r="C514" s="123"/>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3" t="s">
        <v>77</v>
      </c>
      <c r="C519" s="123"/>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24" t="s">
        <v>78</v>
      </c>
      <c r="C524" s="124"/>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30" t="s">
        <v>122</v>
      </c>
      <c r="C529" s="130"/>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30" t="s">
        <v>79</v>
      </c>
      <c r="C533" s="130"/>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30" t="s">
        <v>80</v>
      </c>
      <c r="C538" s="130"/>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38" t="s">
        <v>81</v>
      </c>
      <c r="B543" s="135"/>
      <c r="C543" s="135"/>
      <c r="D543" s="64">
        <f t="shared" ref="D543:F543" si="187">D544+D548+D552+D556+D560+D564+D568+D572+D575</f>
        <v>0</v>
      </c>
      <c r="E543" s="64">
        <f t="shared" si="187"/>
        <v>0</v>
      </c>
      <c r="F543" s="64">
        <f t="shared" si="187"/>
        <v>0</v>
      </c>
    </row>
    <row r="544" spans="1:6" s="25" customFormat="1" ht="28.15" hidden="1" customHeight="1" x14ac:dyDescent="0.25">
      <c r="A544" s="48"/>
      <c r="B544" s="124" t="s">
        <v>82</v>
      </c>
      <c r="C544" s="135"/>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36" t="s">
        <v>83</v>
      </c>
      <c r="C548" s="137"/>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36" t="s">
        <v>84</v>
      </c>
      <c r="C552" s="137"/>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30" t="s">
        <v>85</v>
      </c>
      <c r="C556" s="131"/>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30" t="s">
        <v>86</v>
      </c>
      <c r="C560" s="131"/>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30" t="s">
        <v>87</v>
      </c>
      <c r="C564" s="131"/>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30" t="s">
        <v>88</v>
      </c>
      <c r="C568" s="131"/>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30" t="s">
        <v>89</v>
      </c>
      <c r="C572" s="131"/>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30" t="s">
        <v>90</v>
      </c>
      <c r="C575" s="131"/>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32" t="s">
        <v>125</v>
      </c>
      <c r="B579" s="133"/>
      <c r="C579" s="133"/>
      <c r="D579" s="133"/>
      <c r="E579" s="133"/>
      <c r="F579" s="133"/>
    </row>
    <row r="580" spans="1:6" s="9" customFormat="1" ht="15.75" customHeight="1" x14ac:dyDescent="0.2">
      <c r="A580" s="125" t="s">
        <v>153</v>
      </c>
      <c r="B580" s="134"/>
      <c r="C580" s="134"/>
      <c r="D580" s="58">
        <f>D581+D637</f>
        <v>8310500</v>
      </c>
      <c r="E580" s="58">
        <f t="shared" ref="E580:F580" si="197">E581+E637</f>
        <v>0</v>
      </c>
      <c r="F580" s="58">
        <f t="shared" si="197"/>
        <v>8310500</v>
      </c>
    </row>
    <row r="581" spans="1:6" s="51" customFormat="1" ht="18" x14ac:dyDescent="0.25">
      <c r="A581" s="125" t="s">
        <v>160</v>
      </c>
      <c r="B581" s="120"/>
      <c r="C581" s="120"/>
      <c r="D581" s="59">
        <f>D582+D591</f>
        <v>7414980</v>
      </c>
      <c r="E581" s="59">
        <f t="shared" ref="E581:F581" si="198">E582+E591</f>
        <v>0</v>
      </c>
      <c r="F581" s="59">
        <f t="shared" si="198"/>
        <v>7414980</v>
      </c>
    </row>
    <row r="582" spans="1:6" s="9" customFormat="1" ht="18.600000000000001" customHeight="1" x14ac:dyDescent="0.2">
      <c r="A582" s="13" t="s">
        <v>166</v>
      </c>
      <c r="B582" s="19"/>
      <c r="C582" s="20"/>
      <c r="D582" s="60">
        <f>D583+D589</f>
        <v>931000</v>
      </c>
      <c r="E582" s="60">
        <f t="shared" ref="E582:F582" si="199">E583+E589</f>
        <v>0</v>
      </c>
      <c r="F582" s="60">
        <f t="shared" si="199"/>
        <v>931000</v>
      </c>
    </row>
    <row r="583" spans="1:6" s="9" customFormat="1" ht="16.899999999999999" customHeight="1" x14ac:dyDescent="0.2">
      <c r="A583" s="21"/>
      <c r="B583" s="15" t="s">
        <v>167</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168</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22" t="s">
        <v>161</v>
      </c>
      <c r="B591" s="122"/>
      <c r="C591" s="122"/>
      <c r="D591" s="60">
        <f>D592+D609+D616</f>
        <v>6483980</v>
      </c>
      <c r="E591" s="60">
        <f t="shared" ref="E591:F591" si="202">E592+E609+E616</f>
        <v>0</v>
      </c>
      <c r="F591" s="60">
        <f t="shared" si="202"/>
        <v>6483980</v>
      </c>
    </row>
    <row r="592" spans="1:6" s="9" customFormat="1" x14ac:dyDescent="0.2">
      <c r="A592" s="122" t="s">
        <v>169</v>
      </c>
      <c r="B592" s="122"/>
      <c r="C592" s="122"/>
      <c r="D592" s="60">
        <f t="shared" ref="D592:F592" si="203">SUM(D593:D606)</f>
        <v>7374500</v>
      </c>
      <c r="E592" s="60">
        <f t="shared" si="203"/>
        <v>0</v>
      </c>
      <c r="F592" s="60">
        <f t="shared" si="203"/>
        <v>7374500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5429000</v>
      </c>
      <c r="E594" s="61">
        <f>F594-D594</f>
        <v>0</v>
      </c>
      <c r="F594" s="61">
        <v>5429000</v>
      </c>
    </row>
    <row r="595" spans="1:6" s="9" customFormat="1" hidden="1" x14ac:dyDescent="0.2">
      <c r="A595" s="21"/>
      <c r="B595" s="129" t="s">
        <v>19</v>
      </c>
      <c r="C595" s="129"/>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24" t="s">
        <v>22</v>
      </c>
      <c r="C598" s="124"/>
      <c r="D598" s="61"/>
      <c r="E598" s="61">
        <f t="shared" si="204"/>
        <v>0</v>
      </c>
      <c r="F598" s="61"/>
    </row>
    <row r="599" spans="1:6" s="9" customFormat="1" ht="27.6" hidden="1" customHeight="1" x14ac:dyDescent="0.2">
      <c r="A599" s="30"/>
      <c r="B599" s="123" t="s">
        <v>23</v>
      </c>
      <c r="C599" s="123"/>
      <c r="D599" s="61"/>
      <c r="E599" s="61">
        <f t="shared" si="204"/>
        <v>0</v>
      </c>
      <c r="F599" s="61"/>
    </row>
    <row r="600" spans="1:6" s="9" customFormat="1" ht="26.45" hidden="1" customHeight="1" x14ac:dyDescent="0.2">
      <c r="A600" s="30"/>
      <c r="B600" s="124" t="s">
        <v>24</v>
      </c>
      <c r="C600" s="124"/>
      <c r="D600" s="61"/>
      <c r="E600" s="61">
        <f t="shared" si="204"/>
        <v>0</v>
      </c>
      <c r="F600" s="61"/>
    </row>
    <row r="601" spans="1:6" s="9" customFormat="1" ht="18.600000000000001" hidden="1" customHeight="1" x14ac:dyDescent="0.2">
      <c r="A601" s="30"/>
      <c r="B601" s="128" t="s">
        <v>25</v>
      </c>
      <c r="C601" s="128"/>
      <c r="D601" s="61"/>
      <c r="E601" s="61">
        <f t="shared" si="204"/>
        <v>0</v>
      </c>
      <c r="F601" s="61"/>
    </row>
    <row r="602" spans="1:6" s="9" customFormat="1" ht="27.6" hidden="1" customHeight="1" x14ac:dyDescent="0.2">
      <c r="A602" s="30"/>
      <c r="B602" s="124" t="s">
        <v>26</v>
      </c>
      <c r="C602" s="124"/>
      <c r="D602" s="61"/>
      <c r="E602" s="61">
        <f t="shared" si="204"/>
        <v>0</v>
      </c>
      <c r="F602" s="61"/>
    </row>
    <row r="603" spans="1:6" s="9" customFormat="1" ht="30" hidden="1" customHeight="1" x14ac:dyDescent="0.2">
      <c r="A603" s="30"/>
      <c r="B603" s="123" t="s">
        <v>27</v>
      </c>
      <c r="C603" s="123"/>
      <c r="D603" s="61"/>
      <c r="E603" s="61">
        <f t="shared" si="204"/>
        <v>0</v>
      </c>
      <c r="F603" s="61"/>
    </row>
    <row r="604" spans="1:6" s="9" customFormat="1" ht="28.15" hidden="1" customHeight="1" x14ac:dyDescent="0.2">
      <c r="A604" s="30"/>
      <c r="B604" s="123" t="s">
        <v>28</v>
      </c>
      <c r="C604" s="123"/>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1945500</v>
      </c>
      <c r="E606" s="61">
        <f t="shared" si="204"/>
        <v>0</v>
      </c>
      <c r="F606" s="61">
        <v>1945500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170</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19" t="s">
        <v>92</v>
      </c>
      <c r="C613" s="120"/>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22" t="s">
        <v>158</v>
      </c>
      <c r="B616" s="122"/>
      <c r="C616" s="122"/>
      <c r="D616" s="60">
        <f t="shared" ref="D616:F616" si="209">D618+D619+D617</f>
        <v>-895520</v>
      </c>
      <c r="E616" s="60">
        <f t="shared" si="209"/>
        <v>0</v>
      </c>
      <c r="F616" s="60">
        <f t="shared" si="209"/>
        <v>-895520</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3" t="s">
        <v>94</v>
      </c>
      <c r="C618" s="123"/>
      <c r="D618" s="61">
        <v>-895520</v>
      </c>
      <c r="E618" s="61">
        <f>F618-D618</f>
        <v>0</v>
      </c>
      <c r="F618" s="61">
        <v>-895520</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26" t="s">
        <v>95</v>
      </c>
      <c r="B621" s="126"/>
      <c r="C621" s="126"/>
      <c r="D621" s="64">
        <f t="shared" ref="D621:D622" si="211">D622</f>
        <v>0</v>
      </c>
      <c r="E621" s="64"/>
      <c r="F621" s="64"/>
    </row>
    <row r="622" spans="1:6" s="28" customFormat="1" ht="30.75" hidden="1" customHeight="1" x14ac:dyDescent="0.25">
      <c r="A622" s="38"/>
      <c r="B622" s="127" t="s">
        <v>96</v>
      </c>
      <c r="C622" s="127"/>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24" t="s">
        <v>51</v>
      </c>
      <c r="C625" s="124"/>
      <c r="D625" s="61"/>
      <c r="E625" s="61"/>
      <c r="F625" s="62"/>
    </row>
    <row r="626" spans="1:6" s="28" customFormat="1" ht="23.45" hidden="1" customHeight="1" x14ac:dyDescent="0.2">
      <c r="A626" s="22"/>
      <c r="B626" s="124" t="s">
        <v>52</v>
      </c>
      <c r="C626" s="120"/>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22" t="s">
        <v>54</v>
      </c>
      <c r="B628" s="122"/>
      <c r="C628" s="122"/>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21" t="s">
        <v>98</v>
      </c>
      <c r="C631" s="121"/>
      <c r="D631" s="61"/>
      <c r="E631" s="61"/>
      <c r="F631" s="62"/>
    </row>
    <row r="632" spans="1:6" s="9" customFormat="1" ht="30" hidden="1" customHeight="1" x14ac:dyDescent="0.2">
      <c r="A632" s="122" t="s">
        <v>99</v>
      </c>
      <c r="B632" s="122"/>
      <c r="C632" s="122"/>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3" t="s">
        <v>60</v>
      </c>
      <c r="C634" s="123"/>
      <c r="D634" s="61"/>
      <c r="E634" s="61"/>
      <c r="F634" s="62"/>
    </row>
    <row r="635" spans="1:6" s="9" customFormat="1" ht="18" hidden="1" customHeight="1" x14ac:dyDescent="0.2">
      <c r="A635" s="17"/>
      <c r="B635" s="123" t="s">
        <v>62</v>
      </c>
      <c r="C635" s="123"/>
      <c r="D635" s="61"/>
      <c r="E635" s="61"/>
      <c r="F635" s="61"/>
    </row>
    <row r="636" spans="1:6" s="9" customFormat="1" ht="30.6" hidden="1" customHeight="1" x14ac:dyDescent="0.2">
      <c r="A636" s="17"/>
      <c r="B636" s="124" t="s">
        <v>72</v>
      </c>
      <c r="C636" s="120"/>
      <c r="D636" s="61"/>
      <c r="E636" s="61"/>
      <c r="F636" s="62"/>
    </row>
    <row r="637" spans="1:6" s="51" customFormat="1" ht="18" x14ac:dyDescent="0.25">
      <c r="A637" s="125" t="s">
        <v>159</v>
      </c>
      <c r="B637" s="120"/>
      <c r="C637" s="120"/>
      <c r="D637" s="8">
        <f>D638</f>
        <v>895520</v>
      </c>
      <c r="E637" s="8">
        <f t="shared" ref="E637:F637" si="217">E638</f>
        <v>0</v>
      </c>
      <c r="F637" s="8">
        <f t="shared" si="217"/>
        <v>895520</v>
      </c>
    </row>
    <row r="638" spans="1:6" s="9" customFormat="1" ht="18.600000000000001" customHeight="1" x14ac:dyDescent="0.2">
      <c r="A638" s="17" t="s">
        <v>161</v>
      </c>
      <c r="B638" s="19"/>
      <c r="C638" s="19"/>
      <c r="D638" s="60">
        <f t="shared" ref="D638:F638" si="218">D639+D642</f>
        <v>895520</v>
      </c>
      <c r="E638" s="60">
        <f t="shared" si="218"/>
        <v>0</v>
      </c>
      <c r="F638" s="60">
        <f t="shared" si="218"/>
        <v>895520</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19" t="s">
        <v>104</v>
      </c>
      <c r="C640" s="120"/>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158</v>
      </c>
      <c r="B642" s="14"/>
      <c r="C642" s="14"/>
      <c r="D642" s="60">
        <f t="shared" ref="D642:F642" si="220">D643</f>
        <v>895520</v>
      </c>
      <c r="E642" s="60">
        <f t="shared" si="220"/>
        <v>0</v>
      </c>
      <c r="F642" s="60">
        <f t="shared" si="220"/>
        <v>895520</v>
      </c>
    </row>
    <row r="643" spans="1:12" s="9" customFormat="1" ht="16.149999999999999" customHeight="1" x14ac:dyDescent="0.2">
      <c r="A643" s="19"/>
      <c r="B643" s="15" t="s">
        <v>40</v>
      </c>
      <c r="C643" s="15"/>
      <c r="D643" s="61">
        <v>895520</v>
      </c>
      <c r="E643" s="61">
        <f>F643-D643</f>
        <v>0</v>
      </c>
      <c r="F643" s="61">
        <v>895520</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53" customFormat="1" ht="12.75" x14ac:dyDescent="0.2">
      <c r="A648" s="155" t="s">
        <v>192</v>
      </c>
      <c r="B648" s="155"/>
      <c r="C648" s="155"/>
      <c r="D648" s="155"/>
      <c r="E648" s="155"/>
      <c r="F648" s="155"/>
      <c r="G648" s="110"/>
      <c r="H648" s="110"/>
      <c r="I648" s="110"/>
      <c r="J648" s="52"/>
      <c r="K648" s="52"/>
      <c r="L648" s="52"/>
    </row>
    <row r="649" spans="1:12" s="53" customFormat="1" ht="12.75" x14ac:dyDescent="0.2">
      <c r="A649" s="156" t="s">
        <v>194</v>
      </c>
      <c r="B649" s="156"/>
      <c r="C649" s="156"/>
      <c r="D649" s="156"/>
      <c r="E649" s="156"/>
      <c r="F649" s="156"/>
      <c r="G649" s="110"/>
      <c r="H649" s="110"/>
      <c r="I649" s="110"/>
      <c r="J649" s="52"/>
      <c r="K649" s="52"/>
      <c r="L649" s="52"/>
    </row>
    <row r="650" spans="1:12" s="53" customFormat="1" ht="12.75" x14ac:dyDescent="0.2">
      <c r="A650" s="155" t="s">
        <v>193</v>
      </c>
      <c r="B650" s="155"/>
      <c r="C650" s="155"/>
      <c r="D650" s="155"/>
      <c r="E650" s="155"/>
      <c r="F650" s="155"/>
      <c r="G650" s="110"/>
      <c r="H650" s="110"/>
      <c r="I650" s="110"/>
      <c r="J650" s="52"/>
      <c r="K650" s="52"/>
      <c r="L650" s="52"/>
    </row>
    <row r="653" spans="1:12" x14ac:dyDescent="0.2">
      <c r="C653" s="52" t="s">
        <v>187</v>
      </c>
      <c r="D653" s="53"/>
      <c r="E653" s="53" t="s">
        <v>189</v>
      </c>
      <c r="F653" s="53"/>
    </row>
    <row r="654" spans="1:12" x14ac:dyDescent="0.2">
      <c r="C654" s="52" t="s">
        <v>188</v>
      </c>
      <c r="D654" s="53"/>
      <c r="E654" s="53" t="s">
        <v>190</v>
      </c>
      <c r="F654" s="53"/>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1"/>
  <sheetViews>
    <sheetView zoomScaleNormal="100" zoomScaleSheetLayoutView="100" workbookViewId="0">
      <selection activeCell="D1" sqref="D1"/>
    </sheetView>
  </sheetViews>
  <sheetFormatPr defaultRowHeight="12.75" x14ac:dyDescent="0.2"/>
  <cols>
    <col min="1" max="1" width="3.42578125" style="53" customWidth="1"/>
    <col min="2" max="2" width="58.85546875" style="52" customWidth="1"/>
    <col min="3" max="3" width="18.7109375" style="53" customWidth="1"/>
    <col min="4" max="4" width="14.7109375" style="53" bestFit="1"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0"/>
      <c r="D1" s="114" t="s">
        <v>186</v>
      </c>
    </row>
    <row r="2" spans="1:5" ht="15.75" customHeight="1" x14ac:dyDescent="0.2">
      <c r="B2" s="3" t="s">
        <v>182</v>
      </c>
      <c r="C2" s="70"/>
      <c r="D2" s="70"/>
      <c r="E2" s="70"/>
    </row>
    <row r="3" spans="1:5" ht="15.75" customHeight="1" x14ac:dyDescent="0.2">
      <c r="B3" s="71"/>
      <c r="C3" s="70"/>
      <c r="D3" s="70"/>
      <c r="E3" s="70"/>
    </row>
    <row r="4" spans="1:5" ht="17.25" customHeight="1" x14ac:dyDescent="0.2">
      <c r="B4" s="70" t="s">
        <v>126</v>
      </c>
      <c r="C4" s="70"/>
      <c r="D4" s="70"/>
      <c r="E4" s="70"/>
    </row>
    <row r="5" spans="1:5" ht="18" x14ac:dyDescent="0.25">
      <c r="A5" s="167" t="s">
        <v>127</v>
      </c>
      <c r="B5" s="167"/>
      <c r="C5" s="167"/>
      <c r="D5" s="167"/>
      <c r="E5" s="167"/>
    </row>
    <row r="6" spans="1:5" ht="33" customHeight="1" x14ac:dyDescent="0.2">
      <c r="A6" s="168" t="s">
        <v>181</v>
      </c>
      <c r="B6" s="168"/>
      <c r="C6" s="168"/>
      <c r="D6" s="168"/>
      <c r="E6" s="168"/>
    </row>
    <row r="7" spans="1:5" ht="15.75" x14ac:dyDescent="0.2">
      <c r="A7" s="6" t="s">
        <v>3</v>
      </c>
      <c r="B7" s="72"/>
      <c r="C7" s="72"/>
      <c r="D7" s="72"/>
      <c r="E7" s="93" t="s">
        <v>128</v>
      </c>
    </row>
    <row r="8" spans="1:5" ht="54.75" customHeight="1" x14ac:dyDescent="0.2">
      <c r="A8" s="169" t="s">
        <v>5</v>
      </c>
      <c r="B8" s="170"/>
      <c r="C8" s="117" t="s">
        <v>184</v>
      </c>
      <c r="D8" s="117" t="s">
        <v>183</v>
      </c>
      <c r="E8" s="117" t="s">
        <v>185</v>
      </c>
    </row>
    <row r="9" spans="1:5" ht="31.5" customHeight="1" x14ac:dyDescent="0.2">
      <c r="A9" s="118" t="s">
        <v>138</v>
      </c>
      <c r="B9" s="118"/>
      <c r="C9" s="91">
        <f>C13+C21+C44</f>
        <v>38879012</v>
      </c>
      <c r="D9" s="91">
        <f>D13+D21+D44</f>
        <v>-810000</v>
      </c>
      <c r="E9" s="91">
        <f>E13+E21+E44</f>
        <v>38069012</v>
      </c>
    </row>
    <row r="10" spans="1:5" ht="31.5" customHeight="1" x14ac:dyDescent="0.2">
      <c r="A10" s="174" t="s">
        <v>176</v>
      </c>
      <c r="B10" s="175"/>
      <c r="C10" s="91">
        <f>C14+C23+C30+C45</f>
        <v>37966492</v>
      </c>
      <c r="D10" s="91">
        <f>D14+D23+D30+D45</f>
        <v>-810000</v>
      </c>
      <c r="E10" s="91">
        <f>E14+E23+E30+E45</f>
        <v>37156492</v>
      </c>
    </row>
    <row r="11" spans="1:5" ht="31.5" customHeight="1" x14ac:dyDescent="0.2">
      <c r="A11" s="174" t="s">
        <v>177</v>
      </c>
      <c r="B11" s="175"/>
      <c r="C11" s="91">
        <f>C18+C27+C35+C50</f>
        <v>912520</v>
      </c>
      <c r="D11" s="91">
        <f>D18+D27+D35+D50</f>
        <v>0</v>
      </c>
      <c r="E11" s="91">
        <f>E18+E27+E35+E50</f>
        <v>912520</v>
      </c>
    </row>
    <row r="12" spans="1:5" ht="24" customHeight="1" x14ac:dyDescent="0.2">
      <c r="A12" s="158" t="s">
        <v>123</v>
      </c>
      <c r="B12" s="159"/>
      <c r="C12" s="159"/>
      <c r="D12" s="159"/>
      <c r="E12" s="160"/>
    </row>
    <row r="13" spans="1:5" s="74" customFormat="1" ht="15.75" x14ac:dyDescent="0.25">
      <c r="A13" s="161" t="s">
        <v>146</v>
      </c>
      <c r="B13" s="162"/>
      <c r="C13" s="73">
        <f>C14+C18</f>
        <v>10491402</v>
      </c>
      <c r="D13" s="73">
        <f t="shared" ref="D13:E13" si="0">D14+D18</f>
        <v>0</v>
      </c>
      <c r="E13" s="73">
        <f t="shared" si="0"/>
        <v>10491402</v>
      </c>
    </row>
    <row r="14" spans="1:5" s="74" customFormat="1" ht="15.75" x14ac:dyDescent="0.25">
      <c r="A14" s="165" t="s">
        <v>140</v>
      </c>
      <c r="B14" s="166"/>
      <c r="C14" s="75">
        <f>C15+C16+C17</f>
        <v>10491402</v>
      </c>
      <c r="D14" s="75">
        <f t="shared" ref="D14:E14" si="1">D15+D16+D17</f>
        <v>0</v>
      </c>
      <c r="E14" s="75">
        <f t="shared" si="1"/>
        <v>10491402</v>
      </c>
    </row>
    <row r="15" spans="1:5" s="78" customFormat="1" ht="18" customHeight="1" x14ac:dyDescent="0.2">
      <c r="A15" s="157" t="s">
        <v>141</v>
      </c>
      <c r="B15" s="157"/>
      <c r="C15" s="101">
        <v>2777001</v>
      </c>
      <c r="D15" s="101">
        <f>E15-C15</f>
        <v>0</v>
      </c>
      <c r="E15" s="101">
        <v>2777001</v>
      </c>
    </row>
    <row r="16" spans="1:5" s="78" customFormat="1" ht="15" x14ac:dyDescent="0.2">
      <c r="A16" s="164" t="s">
        <v>142</v>
      </c>
      <c r="B16" s="164"/>
      <c r="C16" s="101">
        <v>7659401</v>
      </c>
      <c r="D16" s="101">
        <f t="shared" ref="D16:D17" si="2">E16-C16</f>
        <v>0</v>
      </c>
      <c r="E16" s="101">
        <v>7659401</v>
      </c>
    </row>
    <row r="17" spans="1:5" s="78" customFormat="1" ht="15" x14ac:dyDescent="0.2">
      <c r="A17" s="157" t="s">
        <v>143</v>
      </c>
      <c r="B17" s="157"/>
      <c r="C17" s="101">
        <v>55000</v>
      </c>
      <c r="D17" s="101">
        <f t="shared" si="2"/>
        <v>0</v>
      </c>
      <c r="E17" s="101">
        <f>55000</f>
        <v>55000</v>
      </c>
    </row>
    <row r="18" spans="1:5" s="83" customFormat="1" ht="15.75" x14ac:dyDescent="0.25">
      <c r="A18" s="163" t="s">
        <v>144</v>
      </c>
      <c r="B18" s="163"/>
      <c r="C18" s="75">
        <f>C19</f>
        <v>0</v>
      </c>
      <c r="D18" s="75">
        <f t="shared" ref="D18:E18" si="3">D19</f>
        <v>0</v>
      </c>
      <c r="E18" s="75">
        <f t="shared" si="3"/>
        <v>0</v>
      </c>
    </row>
    <row r="19" spans="1:5" s="74" customFormat="1" ht="15.6" customHeight="1" x14ac:dyDescent="0.25">
      <c r="A19" s="76" t="s">
        <v>145</v>
      </c>
      <c r="B19" s="84"/>
      <c r="C19" s="101">
        <v>0</v>
      </c>
      <c r="D19" s="101">
        <f>E19-C19</f>
        <v>0</v>
      </c>
      <c r="E19" s="101">
        <v>0</v>
      </c>
    </row>
    <row r="20" spans="1:5" s="74" customFormat="1" ht="26.25" customHeight="1" x14ac:dyDescent="0.25">
      <c r="A20" s="158" t="s">
        <v>124</v>
      </c>
      <c r="B20" s="159"/>
      <c r="C20" s="159"/>
      <c r="D20" s="159"/>
      <c r="E20" s="160"/>
    </row>
    <row r="21" spans="1:5" s="74" customFormat="1" ht="22.5" customHeight="1" x14ac:dyDescent="0.25">
      <c r="A21" s="173" t="s">
        <v>139</v>
      </c>
      <c r="B21" s="173"/>
      <c r="C21" s="100">
        <f>C22+C29</f>
        <v>18253000</v>
      </c>
      <c r="D21" s="100">
        <f t="shared" ref="D21:E21" si="4">D22+D29</f>
        <v>-810000</v>
      </c>
      <c r="E21" s="100">
        <f t="shared" si="4"/>
        <v>17443000</v>
      </c>
    </row>
    <row r="22" spans="1:5" s="74" customFormat="1" ht="36" customHeight="1" x14ac:dyDescent="0.25">
      <c r="A22" s="171" t="s">
        <v>148</v>
      </c>
      <c r="B22" s="172"/>
      <c r="C22" s="73">
        <f>C23+C27</f>
        <v>14183000</v>
      </c>
      <c r="D22" s="73">
        <f t="shared" ref="D22:E22" si="5">D23+D27</f>
        <v>0</v>
      </c>
      <c r="E22" s="73">
        <f t="shared" si="5"/>
        <v>14183000</v>
      </c>
    </row>
    <row r="23" spans="1:5" s="74" customFormat="1" ht="16.5" customHeight="1" x14ac:dyDescent="0.25">
      <c r="A23" s="165" t="s">
        <v>140</v>
      </c>
      <c r="B23" s="166"/>
      <c r="C23" s="75">
        <f t="shared" ref="C23:D23" si="6">C24+C25+C26</f>
        <v>14166000</v>
      </c>
      <c r="D23" s="75">
        <f t="shared" si="6"/>
        <v>0</v>
      </c>
      <c r="E23" s="75">
        <f>E24+E25+E26</f>
        <v>14166000</v>
      </c>
    </row>
    <row r="24" spans="1:5" s="74" customFormat="1" ht="15" x14ac:dyDescent="0.25">
      <c r="A24" s="157" t="s">
        <v>147</v>
      </c>
      <c r="B24" s="157"/>
      <c r="C24" s="101">
        <v>11418000</v>
      </c>
      <c r="D24" s="101">
        <f>E24-C24</f>
        <v>0</v>
      </c>
      <c r="E24" s="101">
        <v>11418000</v>
      </c>
    </row>
    <row r="25" spans="1:5" s="74" customFormat="1" ht="15" x14ac:dyDescent="0.25">
      <c r="A25" s="164" t="s">
        <v>142</v>
      </c>
      <c r="B25" s="164"/>
      <c r="C25" s="101">
        <v>2656000</v>
      </c>
      <c r="D25" s="101">
        <f t="shared" ref="D25:D26" si="7">E25-C25</f>
        <v>0</v>
      </c>
      <c r="E25" s="101">
        <v>2656000</v>
      </c>
    </row>
    <row r="26" spans="1:5" s="74" customFormat="1" ht="15" customHeight="1" x14ac:dyDescent="0.25">
      <c r="A26" s="157" t="s">
        <v>143</v>
      </c>
      <c r="B26" s="157"/>
      <c r="C26" s="101">
        <v>92000</v>
      </c>
      <c r="D26" s="101">
        <f t="shared" si="7"/>
        <v>0</v>
      </c>
      <c r="E26" s="101">
        <v>92000</v>
      </c>
    </row>
    <row r="27" spans="1:5" s="74" customFormat="1" ht="15.75" x14ac:dyDescent="0.25">
      <c r="A27" s="163" t="s">
        <v>144</v>
      </c>
      <c r="B27" s="163"/>
      <c r="C27" s="75">
        <f>C28</f>
        <v>17000</v>
      </c>
      <c r="D27" s="75">
        <f t="shared" ref="D27:E27" si="8">D28</f>
        <v>0</v>
      </c>
      <c r="E27" s="75">
        <f t="shared" si="8"/>
        <v>17000</v>
      </c>
    </row>
    <row r="28" spans="1:5" s="74" customFormat="1" ht="17.25" customHeight="1" x14ac:dyDescent="0.25">
      <c r="A28" s="76" t="s">
        <v>145</v>
      </c>
      <c r="B28" s="84"/>
      <c r="C28" s="101">
        <v>17000</v>
      </c>
      <c r="D28" s="101">
        <f>E28-C28</f>
        <v>0</v>
      </c>
      <c r="E28" s="101">
        <v>17000</v>
      </c>
    </row>
    <row r="29" spans="1:5" s="74" customFormat="1" ht="33.75" customHeight="1" x14ac:dyDescent="0.25">
      <c r="A29" s="161" t="s">
        <v>149</v>
      </c>
      <c r="B29" s="162"/>
      <c r="C29" s="73">
        <f>C30+C35</f>
        <v>4070000</v>
      </c>
      <c r="D29" s="73">
        <f>D30+D35</f>
        <v>-810000</v>
      </c>
      <c r="E29" s="73">
        <f>E30+E35</f>
        <v>3260000</v>
      </c>
    </row>
    <row r="30" spans="1:5" s="74" customFormat="1" ht="22.5" customHeight="1" x14ac:dyDescent="0.25">
      <c r="A30" s="165" t="s">
        <v>140</v>
      </c>
      <c r="B30" s="166"/>
      <c r="C30" s="75">
        <f>C31+C32+C34</f>
        <v>4070000</v>
      </c>
      <c r="D30" s="75">
        <f>D31+D32+D34</f>
        <v>-810000</v>
      </c>
      <c r="E30" s="75">
        <f t="shared" ref="E30" si="9">E31+E32</f>
        <v>3260000</v>
      </c>
    </row>
    <row r="31" spans="1:5" s="74" customFormat="1" ht="15" x14ac:dyDescent="0.25">
      <c r="A31" s="157" t="s">
        <v>147</v>
      </c>
      <c r="B31" s="157"/>
      <c r="C31" s="101">
        <v>428000</v>
      </c>
      <c r="D31" s="101">
        <f>E31-C31</f>
        <v>0</v>
      </c>
      <c r="E31" s="101">
        <v>428000</v>
      </c>
    </row>
    <row r="32" spans="1:5" s="74" customFormat="1" ht="15" x14ac:dyDescent="0.25">
      <c r="A32" s="164" t="s">
        <v>142</v>
      </c>
      <c r="B32" s="164"/>
      <c r="C32" s="101">
        <v>3642000</v>
      </c>
      <c r="D32" s="101">
        <f>E32-C32</f>
        <v>-810000</v>
      </c>
      <c r="E32" s="101">
        <v>2832000</v>
      </c>
    </row>
    <row r="33" spans="1:5" s="74" customFormat="1" ht="29.25" hidden="1" customHeight="1" x14ac:dyDescent="0.25">
      <c r="A33" s="157" t="s">
        <v>129</v>
      </c>
      <c r="B33" s="157"/>
      <c r="C33" s="94"/>
      <c r="D33" s="77"/>
      <c r="E33" s="77"/>
    </row>
    <row r="34" spans="1:5" s="78" customFormat="1" ht="27.75" hidden="1" customHeight="1" x14ac:dyDescent="0.2">
      <c r="A34" s="164" t="s">
        <v>178</v>
      </c>
      <c r="B34" s="164"/>
      <c r="C34" s="101"/>
      <c r="D34" s="101"/>
      <c r="E34" s="101"/>
    </row>
    <row r="35" spans="1:5" s="74" customFormat="1" ht="15.75" x14ac:dyDescent="0.25">
      <c r="A35" s="163" t="s">
        <v>144</v>
      </c>
      <c r="B35" s="163"/>
      <c r="C35" s="75">
        <f>C36</f>
        <v>0</v>
      </c>
      <c r="D35" s="75">
        <f t="shared" ref="D35:E35" si="10">D36</f>
        <v>0</v>
      </c>
      <c r="E35" s="75">
        <f t="shared" si="10"/>
        <v>0</v>
      </c>
    </row>
    <row r="36" spans="1:5" s="74" customFormat="1" ht="15.6" hidden="1" customHeight="1" x14ac:dyDescent="0.25">
      <c r="A36" s="76" t="s">
        <v>130</v>
      </c>
      <c r="B36" s="84"/>
      <c r="C36" s="94">
        <f>C37</f>
        <v>0</v>
      </c>
      <c r="D36" s="77"/>
      <c r="E36" s="77"/>
    </row>
    <row r="37" spans="1:5" s="74" customFormat="1" ht="15.6" hidden="1" customHeight="1" x14ac:dyDescent="0.25">
      <c r="A37" s="80" t="s">
        <v>131</v>
      </c>
      <c r="B37" s="81"/>
      <c r="C37" s="94">
        <f>C38</f>
        <v>0</v>
      </c>
      <c r="D37" s="85"/>
      <c r="E37" s="85"/>
    </row>
    <row r="38" spans="1:5" s="74" customFormat="1" ht="15.6" hidden="1" customHeight="1" x14ac:dyDescent="0.25">
      <c r="A38" s="80" t="s">
        <v>132</v>
      </c>
      <c r="B38" s="81"/>
      <c r="C38" s="94">
        <f>C39+C40+C41+C42</f>
        <v>0</v>
      </c>
      <c r="D38" s="85"/>
      <c r="E38" s="85"/>
    </row>
    <row r="39" spans="1:5" s="74" customFormat="1" ht="15.6" hidden="1" customHeight="1" x14ac:dyDescent="0.25">
      <c r="A39" s="80"/>
      <c r="B39" s="81" t="s">
        <v>133</v>
      </c>
      <c r="C39" s="95"/>
      <c r="D39" s="86"/>
      <c r="E39" s="86"/>
    </row>
    <row r="40" spans="1:5" s="74" customFormat="1" ht="15.6" hidden="1" customHeight="1" x14ac:dyDescent="0.25">
      <c r="A40" s="87"/>
      <c r="B40" s="82" t="s">
        <v>134</v>
      </c>
      <c r="C40" s="95"/>
      <c r="D40" s="86"/>
      <c r="E40" s="86"/>
    </row>
    <row r="41" spans="1:5" s="74" customFormat="1" ht="15.6" hidden="1" customHeight="1" x14ac:dyDescent="0.25">
      <c r="A41" s="80"/>
      <c r="B41" s="79" t="s">
        <v>135</v>
      </c>
      <c r="C41" s="95">
        <v>0</v>
      </c>
      <c r="D41" s="86"/>
      <c r="E41" s="86"/>
    </row>
    <row r="42" spans="1:5" s="74" customFormat="1" ht="15" hidden="1" customHeight="1" x14ac:dyDescent="0.25">
      <c r="A42" s="80"/>
      <c r="B42" s="79" t="s">
        <v>136</v>
      </c>
      <c r="C42" s="95">
        <v>0</v>
      </c>
      <c r="D42" s="86"/>
      <c r="E42" s="86"/>
    </row>
    <row r="43" spans="1:5" ht="26.25" customHeight="1" x14ac:dyDescent="0.2">
      <c r="A43" s="158" t="s">
        <v>125</v>
      </c>
      <c r="B43" s="159"/>
      <c r="C43" s="159"/>
      <c r="D43" s="159"/>
      <c r="E43" s="160"/>
    </row>
    <row r="44" spans="1:5" s="74" customFormat="1" ht="15.75" x14ac:dyDescent="0.25">
      <c r="A44" s="161" t="s">
        <v>146</v>
      </c>
      <c r="B44" s="162"/>
      <c r="C44" s="73">
        <f>C45+C50</f>
        <v>10134610</v>
      </c>
      <c r="D44" s="73">
        <f>D45+D50</f>
        <v>0</v>
      </c>
      <c r="E44" s="73">
        <f>E45+E50</f>
        <v>10134610</v>
      </c>
    </row>
    <row r="45" spans="1:5" s="74" customFormat="1" ht="15.75" x14ac:dyDescent="0.25">
      <c r="A45" s="165" t="s">
        <v>150</v>
      </c>
      <c r="B45" s="166"/>
      <c r="C45" s="75">
        <f>C46+C47+C48+C49</f>
        <v>9239090</v>
      </c>
      <c r="D45" s="75">
        <f t="shared" ref="D45:E45" si="11">D46+D47+D48+D49</f>
        <v>0</v>
      </c>
      <c r="E45" s="75">
        <f t="shared" si="11"/>
        <v>9239090</v>
      </c>
    </row>
    <row r="46" spans="1:5" s="78" customFormat="1" ht="15" x14ac:dyDescent="0.2">
      <c r="A46" s="157" t="s">
        <v>151</v>
      </c>
      <c r="B46" s="157"/>
      <c r="C46" s="101">
        <v>5383000</v>
      </c>
      <c r="D46" s="112">
        <f>E46-C46</f>
        <v>0</v>
      </c>
      <c r="E46" s="112">
        <v>5383000</v>
      </c>
    </row>
    <row r="47" spans="1:5" s="78" customFormat="1" ht="15" x14ac:dyDescent="0.2">
      <c r="A47" s="164" t="s">
        <v>142</v>
      </c>
      <c r="B47" s="164"/>
      <c r="C47" s="101">
        <v>3731602</v>
      </c>
      <c r="D47" s="112">
        <f t="shared" ref="D47:D48" si="12">E47-C47</f>
        <v>0</v>
      </c>
      <c r="E47" s="112">
        <v>3731602</v>
      </c>
    </row>
    <row r="48" spans="1:5" s="78" customFormat="1" ht="15" customHeight="1" x14ac:dyDescent="0.2">
      <c r="A48" s="157" t="s">
        <v>143</v>
      </c>
      <c r="B48" s="157"/>
      <c r="C48" s="101">
        <v>124488</v>
      </c>
      <c r="D48" s="112">
        <f t="shared" si="12"/>
        <v>0</v>
      </c>
      <c r="E48" s="101">
        <v>124488</v>
      </c>
    </row>
    <row r="49" spans="1:12" s="78" customFormat="1" ht="25.5" hidden="1" customHeight="1" x14ac:dyDescent="0.2">
      <c r="A49" s="164" t="s">
        <v>178</v>
      </c>
      <c r="B49" s="164"/>
      <c r="C49" s="101"/>
      <c r="D49" s="101"/>
      <c r="E49" s="101"/>
    </row>
    <row r="50" spans="1:12" s="83" customFormat="1" ht="15.75" x14ac:dyDescent="0.25">
      <c r="A50" s="163" t="s">
        <v>144</v>
      </c>
      <c r="B50" s="163"/>
      <c r="C50" s="75">
        <f>C51</f>
        <v>895520</v>
      </c>
      <c r="D50" s="75">
        <f t="shared" ref="D50:E50" si="13">D51</f>
        <v>0</v>
      </c>
      <c r="E50" s="75">
        <f t="shared" si="13"/>
        <v>895520</v>
      </c>
    </row>
    <row r="51" spans="1:12" s="74" customFormat="1" ht="15" x14ac:dyDescent="0.25">
      <c r="A51" s="76" t="s">
        <v>145</v>
      </c>
      <c r="B51" s="84"/>
      <c r="C51" s="101">
        <v>895520</v>
      </c>
      <c r="D51" s="112">
        <f>E51-C51</f>
        <v>0</v>
      </c>
      <c r="E51" s="112">
        <v>895520</v>
      </c>
    </row>
    <row r="52" spans="1:12" s="74" customFormat="1" ht="15" x14ac:dyDescent="0.25">
      <c r="A52" s="96"/>
      <c r="B52" s="97"/>
      <c r="C52" s="99"/>
      <c r="D52" s="98"/>
      <c r="E52" s="98"/>
    </row>
    <row r="53" spans="1:12" x14ac:dyDescent="0.2">
      <c r="A53" s="88"/>
      <c r="B53" s="88"/>
      <c r="C53" s="89"/>
      <c r="D53" s="89"/>
      <c r="E53" s="89"/>
    </row>
    <row r="54" spans="1:12" x14ac:dyDescent="0.2">
      <c r="A54" s="155"/>
      <c r="B54" s="155"/>
      <c r="C54" s="90"/>
      <c r="D54" s="90"/>
      <c r="E54" s="90"/>
    </row>
    <row r="55" spans="1:12" x14ac:dyDescent="0.2">
      <c r="A55" s="155" t="s">
        <v>172</v>
      </c>
      <c r="B55" s="155"/>
      <c r="C55" s="155"/>
      <c r="D55" s="155"/>
      <c r="E55" s="155"/>
      <c r="F55" s="110"/>
      <c r="G55" s="110"/>
      <c r="H55" s="110"/>
      <c r="I55" s="110"/>
      <c r="J55" s="52"/>
      <c r="K55" s="52"/>
      <c r="L55" s="52"/>
    </row>
    <row r="56" spans="1:12" x14ac:dyDescent="0.2">
      <c r="A56" s="156" t="s">
        <v>173</v>
      </c>
      <c r="B56" s="156"/>
      <c r="C56" s="156"/>
      <c r="D56" s="156"/>
      <c r="E56" s="156"/>
      <c r="F56" s="110"/>
      <c r="G56" s="110"/>
      <c r="H56" s="110"/>
      <c r="I56" s="110"/>
      <c r="J56" s="52"/>
      <c r="K56" s="52"/>
      <c r="L56" s="52"/>
    </row>
    <row r="57" spans="1:12" x14ac:dyDescent="0.2">
      <c r="A57" s="155" t="s">
        <v>171</v>
      </c>
      <c r="B57" s="155"/>
      <c r="C57" s="155"/>
      <c r="D57" s="155"/>
      <c r="E57" s="155"/>
      <c r="F57" s="155"/>
      <c r="G57" s="110"/>
      <c r="H57" s="110"/>
      <c r="I57" s="110"/>
      <c r="J57" s="52"/>
      <c r="K57" s="52"/>
      <c r="L57" s="52"/>
    </row>
    <row r="60" spans="1:12" x14ac:dyDescent="0.2">
      <c r="B60" s="52" t="s">
        <v>187</v>
      </c>
      <c r="D60" s="53" t="s">
        <v>189</v>
      </c>
    </row>
    <row r="61" spans="1:12" x14ac:dyDescent="0.2">
      <c r="B61" s="52" t="s">
        <v>188</v>
      </c>
      <c r="D61" s="53" t="s">
        <v>190</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2020-06-02T08:23:21Z</dcterms:modified>
</cp:coreProperties>
</file>