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0CE4FD76-84B0-4F65-B6E8-66DA805D2ECA}" xr6:coauthVersionLast="47" xr6:coauthVersionMax="47" xr10:uidLastSave="{00000000-0000-0000-0000-000000000000}"/>
  <bookViews>
    <workbookView xWindow="0" yWindow="0" windowWidth="28800" windowHeight="15600" xr2:uid="{3DB8FB83-39AC-439D-819C-A0641E19E46F}"/>
  </bookViews>
  <sheets>
    <sheet name="ANEXA nr. 9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90" i="1" l="1"/>
  <c r="K290" i="1"/>
  <c r="G290" i="1"/>
  <c r="F290" i="1"/>
  <c r="E290" i="1" s="1"/>
  <c r="L289" i="1"/>
  <c r="K289" i="1"/>
  <c r="J289" i="1"/>
  <c r="I289" i="1"/>
  <c r="H289" i="1"/>
  <c r="G289" i="1"/>
  <c r="F289" i="1"/>
  <c r="E289" i="1" s="1"/>
  <c r="L288" i="1"/>
  <c r="K288" i="1"/>
  <c r="J288" i="1"/>
  <c r="I288" i="1"/>
  <c r="H288" i="1"/>
  <c r="G288" i="1"/>
  <c r="F288" i="1"/>
  <c r="E288" i="1" s="1"/>
  <c r="L287" i="1"/>
  <c r="K287" i="1"/>
  <c r="J287" i="1"/>
  <c r="I287" i="1"/>
  <c r="H287" i="1"/>
  <c r="G287" i="1"/>
  <c r="F287" i="1"/>
  <c r="E287" i="1" s="1"/>
  <c r="L286" i="1"/>
  <c r="K286" i="1"/>
  <c r="J286" i="1"/>
  <c r="I286" i="1"/>
  <c r="H286" i="1"/>
  <c r="G286" i="1"/>
  <c r="F286" i="1"/>
  <c r="E286" i="1"/>
  <c r="L285" i="1"/>
  <c r="K285" i="1"/>
  <c r="J285" i="1"/>
  <c r="I285" i="1"/>
  <c r="H285" i="1"/>
  <c r="G285" i="1"/>
  <c r="F285" i="1"/>
  <c r="E285" i="1" s="1"/>
  <c r="L284" i="1"/>
  <c r="K284" i="1"/>
  <c r="J284" i="1"/>
  <c r="I284" i="1"/>
  <c r="H284" i="1"/>
  <c r="G284" i="1"/>
  <c r="F284" i="1"/>
  <c r="E284" i="1" s="1"/>
  <c r="L283" i="1"/>
  <c r="K283" i="1"/>
  <c r="J283" i="1"/>
  <c r="I283" i="1"/>
  <c r="H283" i="1"/>
  <c r="G283" i="1"/>
  <c r="F283" i="1"/>
  <c r="E283" i="1" s="1"/>
  <c r="L282" i="1"/>
  <c r="K282" i="1"/>
  <c r="J282" i="1"/>
  <c r="I282" i="1"/>
  <c r="H282" i="1"/>
  <c r="G282" i="1"/>
  <c r="F282" i="1"/>
  <c r="E282" i="1" s="1"/>
  <c r="L281" i="1"/>
  <c r="K281" i="1"/>
  <c r="J281" i="1"/>
  <c r="I281" i="1"/>
  <c r="H281" i="1"/>
  <c r="G281" i="1"/>
  <c r="F281" i="1"/>
  <c r="E281" i="1" s="1"/>
  <c r="L280" i="1"/>
  <c r="K280" i="1"/>
  <c r="J280" i="1"/>
  <c r="I280" i="1"/>
  <c r="H280" i="1"/>
  <c r="G280" i="1"/>
  <c r="F280" i="1"/>
  <c r="E280" i="1" s="1"/>
  <c r="E279" i="1"/>
  <c r="L278" i="1"/>
  <c r="K278" i="1"/>
  <c r="J278" i="1"/>
  <c r="I278" i="1"/>
  <c r="H278" i="1"/>
  <c r="G278" i="1"/>
  <c r="F278" i="1"/>
  <c r="E278" i="1"/>
  <c r="L277" i="1"/>
  <c r="K277" i="1"/>
  <c r="J277" i="1"/>
  <c r="I277" i="1"/>
  <c r="H277" i="1"/>
  <c r="G277" i="1"/>
  <c r="E277" i="1" s="1"/>
  <c r="F277" i="1"/>
  <c r="D277" i="1" s="1"/>
  <c r="L276" i="1"/>
  <c r="K276" i="1"/>
  <c r="J276" i="1"/>
  <c r="I276" i="1"/>
  <c r="H276" i="1"/>
  <c r="G276" i="1"/>
  <c r="E276" i="1" s="1"/>
  <c r="F276" i="1"/>
  <c r="L275" i="1"/>
  <c r="K275" i="1"/>
  <c r="J275" i="1"/>
  <c r="I275" i="1"/>
  <c r="H275" i="1"/>
  <c r="G275" i="1"/>
  <c r="E275" i="1" s="1"/>
  <c r="F275" i="1"/>
  <c r="D275" i="1" s="1"/>
  <c r="L274" i="1"/>
  <c r="K274" i="1"/>
  <c r="J274" i="1"/>
  <c r="J273" i="1" s="1"/>
  <c r="J272" i="1" s="1"/>
  <c r="J271" i="1" s="1"/>
  <c r="I274" i="1"/>
  <c r="H274" i="1"/>
  <c r="G274" i="1"/>
  <c r="E274" i="1" s="1"/>
  <c r="F274" i="1"/>
  <c r="D274" i="1"/>
  <c r="D273" i="1" s="1"/>
  <c r="D272" i="1" s="1"/>
  <c r="D271" i="1" s="1"/>
  <c r="L269" i="1"/>
  <c r="K269" i="1"/>
  <c r="J269" i="1"/>
  <c r="I269" i="1"/>
  <c r="H269" i="1"/>
  <c r="G269" i="1"/>
  <c r="F269" i="1"/>
  <c r="E269" i="1"/>
  <c r="D269" i="1"/>
  <c r="L268" i="1"/>
  <c r="K268" i="1"/>
  <c r="J268" i="1"/>
  <c r="I268" i="1"/>
  <c r="H268" i="1"/>
  <c r="G268" i="1"/>
  <c r="F268" i="1"/>
  <c r="F266" i="1" s="1"/>
  <c r="E268" i="1"/>
  <c r="D268" i="1"/>
  <c r="L267" i="1"/>
  <c r="K267" i="1"/>
  <c r="J267" i="1"/>
  <c r="I267" i="1"/>
  <c r="I266" i="1" s="1"/>
  <c r="H267" i="1"/>
  <c r="G267" i="1"/>
  <c r="F267" i="1"/>
  <c r="E267" i="1"/>
  <c r="D267" i="1"/>
  <c r="L266" i="1"/>
  <c r="L264" i="1"/>
  <c r="K264" i="1"/>
  <c r="J264" i="1"/>
  <c r="I264" i="1"/>
  <c r="H264" i="1"/>
  <c r="G264" i="1"/>
  <c r="F264" i="1"/>
  <c r="E264" i="1"/>
  <c r="D264" i="1"/>
  <c r="L263" i="1"/>
  <c r="K263" i="1"/>
  <c r="J263" i="1"/>
  <c r="I263" i="1"/>
  <c r="H263" i="1"/>
  <c r="H261" i="1" s="1"/>
  <c r="G263" i="1"/>
  <c r="F263" i="1"/>
  <c r="E263" i="1"/>
  <c r="D263" i="1"/>
  <c r="L262" i="1"/>
  <c r="L261" i="1" s="1"/>
  <c r="K262" i="1"/>
  <c r="K261" i="1" s="1"/>
  <c r="J262" i="1"/>
  <c r="I262" i="1"/>
  <c r="H262" i="1"/>
  <c r="G262" i="1"/>
  <c r="F262" i="1"/>
  <c r="F261" i="1" s="1"/>
  <c r="E262" i="1"/>
  <c r="E261" i="1" s="1"/>
  <c r="D262" i="1"/>
  <c r="F259" i="1"/>
  <c r="E259" i="1"/>
  <c r="D259" i="1"/>
  <c r="L258" i="1"/>
  <c r="K258" i="1"/>
  <c r="J258" i="1"/>
  <c r="I258" i="1"/>
  <c r="H258" i="1"/>
  <c r="G258" i="1"/>
  <c r="E258" i="1" s="1"/>
  <c r="F258" i="1"/>
  <c r="D258" i="1" s="1"/>
  <c r="L257" i="1"/>
  <c r="K257" i="1"/>
  <c r="J257" i="1"/>
  <c r="I257" i="1"/>
  <c r="H257" i="1"/>
  <c r="G257" i="1"/>
  <c r="E257" i="1" s="1"/>
  <c r="F257" i="1"/>
  <c r="D257" i="1" s="1"/>
  <c r="L256" i="1"/>
  <c r="K256" i="1"/>
  <c r="J256" i="1"/>
  <c r="I256" i="1"/>
  <c r="H256" i="1"/>
  <c r="G256" i="1"/>
  <c r="F256" i="1"/>
  <c r="D256" i="1" s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2" i="1"/>
  <c r="K252" i="1"/>
  <c r="J252" i="1"/>
  <c r="J251" i="1" s="1"/>
  <c r="I252" i="1"/>
  <c r="I251" i="1" s="1"/>
  <c r="H252" i="1"/>
  <c r="H251" i="1" s="1"/>
  <c r="G252" i="1"/>
  <c r="F252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L247" i="1" s="1"/>
  <c r="K248" i="1"/>
  <c r="J248" i="1"/>
  <c r="I248" i="1"/>
  <c r="H248" i="1"/>
  <c r="G248" i="1"/>
  <c r="G247" i="1" s="1"/>
  <c r="F248" i="1"/>
  <c r="F247" i="1" s="1"/>
  <c r="H247" i="1"/>
  <c r="L246" i="1"/>
  <c r="L243" i="1" s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K244" i="1"/>
  <c r="J244" i="1"/>
  <c r="J243" i="1" s="1"/>
  <c r="I244" i="1"/>
  <c r="H244" i="1"/>
  <c r="G244" i="1"/>
  <c r="F244" i="1"/>
  <c r="K243" i="1"/>
  <c r="F243" i="1"/>
  <c r="L242" i="1"/>
  <c r="L239" i="1" s="1"/>
  <c r="K242" i="1"/>
  <c r="J242" i="1"/>
  <c r="I242" i="1"/>
  <c r="H242" i="1"/>
  <c r="G242" i="1"/>
  <c r="F242" i="1"/>
  <c r="F239" i="1" s="1"/>
  <c r="L241" i="1"/>
  <c r="K241" i="1"/>
  <c r="J241" i="1"/>
  <c r="I241" i="1"/>
  <c r="H241" i="1"/>
  <c r="G241" i="1"/>
  <c r="F241" i="1"/>
  <c r="L240" i="1"/>
  <c r="K240" i="1"/>
  <c r="K239" i="1" s="1"/>
  <c r="J240" i="1"/>
  <c r="J239" i="1" s="1"/>
  <c r="I240" i="1"/>
  <c r="I239" i="1" s="1"/>
  <c r="H240" i="1"/>
  <c r="G240" i="1"/>
  <c r="F240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I235" i="1" s="1"/>
  <c r="H236" i="1"/>
  <c r="H235" i="1" s="1"/>
  <c r="G236" i="1"/>
  <c r="G235" i="1" s="1"/>
  <c r="F236" i="1"/>
  <c r="L234" i="1"/>
  <c r="K234" i="1"/>
  <c r="J234" i="1"/>
  <c r="I234" i="1"/>
  <c r="H234" i="1"/>
  <c r="G234" i="1"/>
  <c r="F234" i="1"/>
  <c r="L233" i="1"/>
  <c r="K233" i="1"/>
  <c r="K231" i="1" s="1"/>
  <c r="J233" i="1"/>
  <c r="I233" i="1"/>
  <c r="H233" i="1"/>
  <c r="G233" i="1"/>
  <c r="F233" i="1"/>
  <c r="L232" i="1"/>
  <c r="L231" i="1" s="1"/>
  <c r="K232" i="1"/>
  <c r="J232" i="1"/>
  <c r="I232" i="1"/>
  <c r="H232" i="1"/>
  <c r="G232" i="1"/>
  <c r="G231" i="1" s="1"/>
  <c r="F232" i="1"/>
  <c r="F231" i="1" s="1"/>
  <c r="L230" i="1"/>
  <c r="K230" i="1"/>
  <c r="J230" i="1"/>
  <c r="J227" i="1" s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H227" i="1" s="1"/>
  <c r="G228" i="1"/>
  <c r="F228" i="1"/>
  <c r="I227" i="1"/>
  <c r="L226" i="1"/>
  <c r="K226" i="1"/>
  <c r="J226" i="1"/>
  <c r="I226" i="1"/>
  <c r="H226" i="1"/>
  <c r="G226" i="1"/>
  <c r="F226" i="1"/>
  <c r="L225" i="1"/>
  <c r="K225" i="1"/>
  <c r="K223" i="1" s="1"/>
  <c r="J225" i="1"/>
  <c r="I225" i="1"/>
  <c r="H225" i="1"/>
  <c r="G225" i="1"/>
  <c r="F225" i="1"/>
  <c r="L224" i="1"/>
  <c r="L223" i="1" s="1"/>
  <c r="K224" i="1"/>
  <c r="J224" i="1"/>
  <c r="I224" i="1"/>
  <c r="H224" i="1"/>
  <c r="G224" i="1"/>
  <c r="G223" i="1" s="1"/>
  <c r="F224" i="1"/>
  <c r="F223" i="1" s="1"/>
  <c r="I223" i="1"/>
  <c r="H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20" i="1"/>
  <c r="L219" i="1" s="1"/>
  <c r="K220" i="1"/>
  <c r="K219" i="1" s="1"/>
  <c r="J220" i="1"/>
  <c r="I220" i="1"/>
  <c r="H220" i="1"/>
  <c r="H219" i="1" s="1"/>
  <c r="G220" i="1"/>
  <c r="G219" i="1" s="1"/>
  <c r="F220" i="1"/>
  <c r="F219" i="1" s="1"/>
  <c r="L218" i="1"/>
  <c r="K218" i="1"/>
  <c r="J218" i="1"/>
  <c r="J215" i="1" s="1"/>
  <c r="I218" i="1"/>
  <c r="H218" i="1"/>
  <c r="G218" i="1"/>
  <c r="F218" i="1"/>
  <c r="L217" i="1"/>
  <c r="K217" i="1"/>
  <c r="K215" i="1" s="1"/>
  <c r="J217" i="1"/>
  <c r="I217" i="1"/>
  <c r="H217" i="1"/>
  <c r="G217" i="1"/>
  <c r="F217" i="1"/>
  <c r="L216" i="1"/>
  <c r="K216" i="1"/>
  <c r="J216" i="1"/>
  <c r="I216" i="1"/>
  <c r="H216" i="1"/>
  <c r="H215" i="1" s="1"/>
  <c r="G216" i="1"/>
  <c r="F216" i="1"/>
  <c r="I215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H201" i="1" s="1"/>
  <c r="H200" i="1" s="1"/>
  <c r="G204" i="1"/>
  <c r="F204" i="1"/>
  <c r="L203" i="1"/>
  <c r="K203" i="1"/>
  <c r="J203" i="1"/>
  <c r="I203" i="1"/>
  <c r="H203" i="1"/>
  <c r="G203" i="1"/>
  <c r="F203" i="1"/>
  <c r="L202" i="1"/>
  <c r="K202" i="1"/>
  <c r="J202" i="1"/>
  <c r="J201" i="1" s="1"/>
  <c r="J200" i="1" s="1"/>
  <c r="I202" i="1"/>
  <c r="H202" i="1"/>
  <c r="G202" i="1"/>
  <c r="F202" i="1"/>
  <c r="G201" i="1"/>
  <c r="G200" i="1" s="1"/>
  <c r="L199" i="1"/>
  <c r="K199" i="1"/>
  <c r="J199" i="1"/>
  <c r="I199" i="1"/>
  <c r="H199" i="1"/>
  <c r="G199" i="1"/>
  <c r="F199" i="1"/>
  <c r="E199" i="1"/>
  <c r="L198" i="1"/>
  <c r="K198" i="1"/>
  <c r="J198" i="1"/>
  <c r="I198" i="1"/>
  <c r="H198" i="1"/>
  <c r="G198" i="1"/>
  <c r="F198" i="1"/>
  <c r="E198" i="1"/>
  <c r="L197" i="1"/>
  <c r="K197" i="1"/>
  <c r="J197" i="1"/>
  <c r="I197" i="1"/>
  <c r="H197" i="1"/>
  <c r="G197" i="1"/>
  <c r="F197" i="1"/>
  <c r="E197" i="1"/>
  <c r="L196" i="1"/>
  <c r="K196" i="1"/>
  <c r="J196" i="1"/>
  <c r="I196" i="1"/>
  <c r="H196" i="1"/>
  <c r="G196" i="1"/>
  <c r="F196" i="1"/>
  <c r="E196" i="1"/>
  <c r="L195" i="1"/>
  <c r="K195" i="1"/>
  <c r="J195" i="1"/>
  <c r="I195" i="1"/>
  <c r="H195" i="1"/>
  <c r="G195" i="1"/>
  <c r="F195" i="1"/>
  <c r="E195" i="1"/>
  <c r="L194" i="1"/>
  <c r="K194" i="1"/>
  <c r="J194" i="1"/>
  <c r="I194" i="1"/>
  <c r="H194" i="1"/>
  <c r="G194" i="1"/>
  <c r="F194" i="1"/>
  <c r="E194" i="1"/>
  <c r="L193" i="1"/>
  <c r="K193" i="1"/>
  <c r="J193" i="1"/>
  <c r="I193" i="1"/>
  <c r="H193" i="1"/>
  <c r="G193" i="1"/>
  <c r="F193" i="1"/>
  <c r="E193" i="1"/>
  <c r="L192" i="1"/>
  <c r="K192" i="1"/>
  <c r="J192" i="1"/>
  <c r="I192" i="1"/>
  <c r="H192" i="1"/>
  <c r="G192" i="1"/>
  <c r="F192" i="1"/>
  <c r="E192" i="1"/>
  <c r="L191" i="1"/>
  <c r="K191" i="1"/>
  <c r="J191" i="1"/>
  <c r="I191" i="1"/>
  <c r="H191" i="1"/>
  <c r="G191" i="1"/>
  <c r="F191" i="1"/>
  <c r="E191" i="1"/>
  <c r="L190" i="1"/>
  <c r="L189" i="1" s="1"/>
  <c r="K190" i="1"/>
  <c r="K189" i="1" s="1"/>
  <c r="J190" i="1"/>
  <c r="J189" i="1" s="1"/>
  <c r="I190" i="1"/>
  <c r="I189" i="1" s="1"/>
  <c r="H190" i="1"/>
  <c r="H189" i="1" s="1"/>
  <c r="G190" i="1"/>
  <c r="G189" i="1" s="1"/>
  <c r="F190" i="1"/>
  <c r="F189" i="1" s="1"/>
  <c r="E190" i="1"/>
  <c r="E189" i="1" s="1"/>
  <c r="L185" i="1"/>
  <c r="K185" i="1"/>
  <c r="J185" i="1"/>
  <c r="J186" i="1" s="1"/>
  <c r="J187" i="1" s="1"/>
  <c r="I185" i="1"/>
  <c r="I186" i="1" s="1"/>
  <c r="I187" i="1" s="1"/>
  <c r="H185" i="1"/>
  <c r="H186" i="1" s="1"/>
  <c r="H187" i="1" s="1"/>
  <c r="G185" i="1"/>
  <c r="F185" i="1"/>
  <c r="L184" i="1"/>
  <c r="K184" i="1"/>
  <c r="G184" i="1"/>
  <c r="F184" i="1"/>
  <c r="L183" i="1"/>
  <c r="K183" i="1"/>
  <c r="J183" i="1"/>
  <c r="I183" i="1"/>
  <c r="H183" i="1"/>
  <c r="G183" i="1"/>
  <c r="F183" i="1"/>
  <c r="L182" i="1"/>
  <c r="K182" i="1"/>
  <c r="J182" i="1"/>
  <c r="I182" i="1"/>
  <c r="H182" i="1"/>
  <c r="G182" i="1"/>
  <c r="F182" i="1"/>
  <c r="E182" i="1"/>
  <c r="L181" i="1"/>
  <c r="K181" i="1"/>
  <c r="J181" i="1"/>
  <c r="I181" i="1"/>
  <c r="H181" i="1"/>
  <c r="G181" i="1"/>
  <c r="F181" i="1"/>
  <c r="E181" i="1"/>
  <c r="L180" i="1"/>
  <c r="K180" i="1"/>
  <c r="J180" i="1"/>
  <c r="I180" i="1"/>
  <c r="H180" i="1"/>
  <c r="G180" i="1"/>
  <c r="F180" i="1"/>
  <c r="E180" i="1"/>
  <c r="L179" i="1"/>
  <c r="K179" i="1"/>
  <c r="J179" i="1"/>
  <c r="I179" i="1"/>
  <c r="H179" i="1"/>
  <c r="G179" i="1"/>
  <c r="F179" i="1"/>
  <c r="E179" i="1"/>
  <c r="L178" i="1"/>
  <c r="K178" i="1"/>
  <c r="J178" i="1"/>
  <c r="I178" i="1"/>
  <c r="H178" i="1"/>
  <c r="G178" i="1"/>
  <c r="F178" i="1"/>
  <c r="E178" i="1"/>
  <c r="L177" i="1"/>
  <c r="K177" i="1"/>
  <c r="J177" i="1"/>
  <c r="I177" i="1"/>
  <c r="H177" i="1"/>
  <c r="G177" i="1"/>
  <c r="F177" i="1"/>
  <c r="E177" i="1"/>
  <c r="L176" i="1"/>
  <c r="K176" i="1"/>
  <c r="J176" i="1"/>
  <c r="I176" i="1"/>
  <c r="H176" i="1"/>
  <c r="G176" i="1"/>
  <c r="F176" i="1"/>
  <c r="E176" i="1"/>
  <c r="L175" i="1"/>
  <c r="K175" i="1"/>
  <c r="J175" i="1"/>
  <c r="I175" i="1"/>
  <c r="H175" i="1"/>
  <c r="G175" i="1"/>
  <c r="F175" i="1"/>
  <c r="E175" i="1"/>
  <c r="L174" i="1"/>
  <c r="K174" i="1"/>
  <c r="J174" i="1"/>
  <c r="I174" i="1"/>
  <c r="H174" i="1"/>
  <c r="G174" i="1"/>
  <c r="F174" i="1"/>
  <c r="E174" i="1"/>
  <c r="L173" i="1"/>
  <c r="K173" i="1"/>
  <c r="J173" i="1"/>
  <c r="I173" i="1"/>
  <c r="H173" i="1"/>
  <c r="G173" i="1"/>
  <c r="F173" i="1"/>
  <c r="E173" i="1"/>
  <c r="L172" i="1"/>
  <c r="K172" i="1"/>
  <c r="J172" i="1"/>
  <c r="I172" i="1"/>
  <c r="H172" i="1"/>
  <c r="G172" i="1"/>
  <c r="F172" i="1"/>
  <c r="E172" i="1"/>
  <c r="L171" i="1"/>
  <c r="K171" i="1"/>
  <c r="J171" i="1"/>
  <c r="I171" i="1"/>
  <c r="H171" i="1"/>
  <c r="G171" i="1"/>
  <c r="F171" i="1"/>
  <c r="E171" i="1"/>
  <c r="L170" i="1"/>
  <c r="K170" i="1"/>
  <c r="J170" i="1"/>
  <c r="I170" i="1"/>
  <c r="H170" i="1"/>
  <c r="G170" i="1"/>
  <c r="F170" i="1"/>
  <c r="E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E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E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E156" i="1"/>
  <c r="L155" i="1"/>
  <c r="K155" i="1"/>
  <c r="J155" i="1"/>
  <c r="I155" i="1"/>
  <c r="H155" i="1"/>
  <c r="G155" i="1"/>
  <c r="F155" i="1"/>
  <c r="E155" i="1"/>
  <c r="L154" i="1"/>
  <c r="K154" i="1"/>
  <c r="J154" i="1"/>
  <c r="I154" i="1"/>
  <c r="H154" i="1"/>
  <c r="G154" i="1"/>
  <c r="F154" i="1"/>
  <c r="E154" i="1"/>
  <c r="L153" i="1"/>
  <c r="K153" i="1"/>
  <c r="J153" i="1"/>
  <c r="I153" i="1"/>
  <c r="H153" i="1"/>
  <c r="G153" i="1"/>
  <c r="F153" i="1"/>
  <c r="E153" i="1"/>
  <c r="L152" i="1"/>
  <c r="K152" i="1"/>
  <c r="J152" i="1"/>
  <c r="I152" i="1"/>
  <c r="H152" i="1"/>
  <c r="G152" i="1"/>
  <c r="F152" i="1"/>
  <c r="E152" i="1"/>
  <c r="L151" i="1"/>
  <c r="K151" i="1"/>
  <c r="J151" i="1"/>
  <c r="I151" i="1"/>
  <c r="H151" i="1"/>
  <c r="G151" i="1"/>
  <c r="F151" i="1"/>
  <c r="E151" i="1"/>
  <c r="L150" i="1"/>
  <c r="K150" i="1"/>
  <c r="J150" i="1"/>
  <c r="I150" i="1"/>
  <c r="H150" i="1"/>
  <c r="G150" i="1"/>
  <c r="F150" i="1"/>
  <c r="E150" i="1"/>
  <c r="L149" i="1"/>
  <c r="K149" i="1"/>
  <c r="J149" i="1"/>
  <c r="I149" i="1"/>
  <c r="H149" i="1"/>
  <c r="G149" i="1"/>
  <c r="F149" i="1"/>
  <c r="E149" i="1"/>
  <c r="L148" i="1"/>
  <c r="K148" i="1"/>
  <c r="J148" i="1"/>
  <c r="I148" i="1"/>
  <c r="H148" i="1"/>
  <c r="G148" i="1"/>
  <c r="F148" i="1"/>
  <c r="E148" i="1"/>
  <c r="L147" i="1"/>
  <c r="K147" i="1"/>
  <c r="J147" i="1"/>
  <c r="I147" i="1"/>
  <c r="H147" i="1"/>
  <c r="G147" i="1"/>
  <c r="F147" i="1"/>
  <c r="E147" i="1"/>
  <c r="L146" i="1"/>
  <c r="K146" i="1"/>
  <c r="J146" i="1"/>
  <c r="I146" i="1"/>
  <c r="H146" i="1"/>
  <c r="G146" i="1"/>
  <c r="F146" i="1"/>
  <c r="E146" i="1"/>
  <c r="L145" i="1"/>
  <c r="K145" i="1"/>
  <c r="J145" i="1"/>
  <c r="I145" i="1"/>
  <c r="H145" i="1"/>
  <c r="G145" i="1"/>
  <c r="F145" i="1"/>
  <c r="E145" i="1"/>
  <c r="L144" i="1"/>
  <c r="K144" i="1"/>
  <c r="J144" i="1"/>
  <c r="I144" i="1"/>
  <c r="H144" i="1"/>
  <c r="G144" i="1"/>
  <c r="F144" i="1"/>
  <c r="E144" i="1"/>
  <c r="L143" i="1"/>
  <c r="K143" i="1"/>
  <c r="J143" i="1"/>
  <c r="I143" i="1"/>
  <c r="H143" i="1"/>
  <c r="G143" i="1"/>
  <c r="F143" i="1"/>
  <c r="E143" i="1"/>
  <c r="L142" i="1"/>
  <c r="K142" i="1"/>
  <c r="J142" i="1"/>
  <c r="I142" i="1"/>
  <c r="H142" i="1"/>
  <c r="G142" i="1"/>
  <c r="F142" i="1"/>
  <c r="E142" i="1"/>
  <c r="L141" i="1"/>
  <c r="K141" i="1"/>
  <c r="J141" i="1"/>
  <c r="I141" i="1"/>
  <c r="H141" i="1"/>
  <c r="G141" i="1"/>
  <c r="F141" i="1"/>
  <c r="E141" i="1"/>
  <c r="L140" i="1"/>
  <c r="K140" i="1"/>
  <c r="J140" i="1"/>
  <c r="I140" i="1"/>
  <c r="H140" i="1"/>
  <c r="G140" i="1"/>
  <c r="F140" i="1"/>
  <c r="E140" i="1"/>
  <c r="L139" i="1"/>
  <c r="K139" i="1"/>
  <c r="J139" i="1"/>
  <c r="I139" i="1"/>
  <c r="H139" i="1"/>
  <c r="G139" i="1"/>
  <c r="F139" i="1"/>
  <c r="E139" i="1"/>
  <c r="L138" i="1"/>
  <c r="K138" i="1"/>
  <c r="J138" i="1"/>
  <c r="I138" i="1"/>
  <c r="H138" i="1"/>
  <c r="G138" i="1"/>
  <c r="F138" i="1"/>
  <c r="E138" i="1"/>
  <c r="L137" i="1"/>
  <c r="K137" i="1"/>
  <c r="J137" i="1"/>
  <c r="I137" i="1"/>
  <c r="H137" i="1"/>
  <c r="G137" i="1"/>
  <c r="F137" i="1"/>
  <c r="E137" i="1"/>
  <c r="L136" i="1"/>
  <c r="K136" i="1"/>
  <c r="J136" i="1"/>
  <c r="I136" i="1"/>
  <c r="H136" i="1"/>
  <c r="G136" i="1"/>
  <c r="F136" i="1"/>
  <c r="L135" i="1"/>
  <c r="L134" i="1" s="1"/>
  <c r="L133" i="1" s="1"/>
  <c r="K135" i="1"/>
  <c r="J135" i="1"/>
  <c r="I135" i="1"/>
  <c r="H135" i="1"/>
  <c r="G135" i="1"/>
  <c r="G134" i="1" s="1"/>
  <c r="G133" i="1" s="1"/>
  <c r="F135" i="1"/>
  <c r="E134" i="1"/>
  <c r="E133" i="1" s="1"/>
  <c r="L132" i="1"/>
  <c r="K132" i="1"/>
  <c r="J132" i="1"/>
  <c r="I132" i="1"/>
  <c r="H132" i="1"/>
  <c r="G132" i="1"/>
  <c r="F132" i="1"/>
  <c r="E132" i="1"/>
  <c r="L131" i="1"/>
  <c r="K131" i="1"/>
  <c r="J131" i="1"/>
  <c r="I131" i="1"/>
  <c r="H131" i="1"/>
  <c r="G131" i="1"/>
  <c r="F131" i="1"/>
  <c r="E131" i="1"/>
  <c r="L130" i="1"/>
  <c r="K130" i="1"/>
  <c r="J130" i="1"/>
  <c r="I130" i="1"/>
  <c r="H130" i="1"/>
  <c r="G130" i="1"/>
  <c r="F130" i="1"/>
  <c r="E130" i="1"/>
  <c r="L129" i="1"/>
  <c r="K129" i="1"/>
  <c r="J129" i="1"/>
  <c r="I129" i="1"/>
  <c r="H129" i="1"/>
  <c r="G129" i="1"/>
  <c r="F129" i="1"/>
  <c r="E129" i="1"/>
  <c r="L128" i="1"/>
  <c r="K128" i="1"/>
  <c r="J128" i="1"/>
  <c r="I128" i="1"/>
  <c r="H128" i="1"/>
  <c r="G128" i="1"/>
  <c r="F128" i="1"/>
  <c r="E128" i="1"/>
  <c r="L127" i="1"/>
  <c r="K127" i="1"/>
  <c r="J127" i="1"/>
  <c r="I127" i="1"/>
  <c r="H127" i="1"/>
  <c r="G127" i="1"/>
  <c r="F127" i="1"/>
  <c r="E127" i="1"/>
  <c r="L126" i="1"/>
  <c r="K126" i="1"/>
  <c r="J126" i="1"/>
  <c r="I126" i="1"/>
  <c r="H126" i="1"/>
  <c r="G126" i="1"/>
  <c r="F126" i="1"/>
  <c r="E126" i="1"/>
  <c r="L125" i="1"/>
  <c r="K125" i="1"/>
  <c r="J125" i="1"/>
  <c r="I125" i="1"/>
  <c r="H125" i="1"/>
  <c r="G125" i="1"/>
  <c r="F125" i="1"/>
  <c r="E125" i="1"/>
  <c r="L124" i="1"/>
  <c r="K124" i="1"/>
  <c r="J124" i="1"/>
  <c r="I124" i="1"/>
  <c r="H124" i="1"/>
  <c r="G124" i="1"/>
  <c r="F124" i="1"/>
  <c r="E124" i="1"/>
  <c r="L123" i="1"/>
  <c r="K123" i="1"/>
  <c r="J123" i="1"/>
  <c r="I123" i="1"/>
  <c r="H123" i="1"/>
  <c r="G123" i="1"/>
  <c r="F123" i="1"/>
  <c r="E123" i="1"/>
  <c r="L122" i="1"/>
  <c r="K122" i="1"/>
  <c r="J122" i="1"/>
  <c r="I122" i="1"/>
  <c r="H122" i="1"/>
  <c r="G122" i="1"/>
  <c r="F122" i="1"/>
  <c r="E122" i="1"/>
  <c r="L121" i="1"/>
  <c r="K121" i="1"/>
  <c r="J121" i="1"/>
  <c r="I121" i="1"/>
  <c r="H121" i="1"/>
  <c r="G121" i="1"/>
  <c r="F121" i="1"/>
  <c r="E121" i="1"/>
  <c r="L120" i="1"/>
  <c r="K120" i="1"/>
  <c r="J120" i="1"/>
  <c r="I120" i="1"/>
  <c r="H120" i="1"/>
  <c r="G120" i="1"/>
  <c r="F120" i="1"/>
  <c r="E120" i="1"/>
  <c r="L119" i="1"/>
  <c r="K119" i="1"/>
  <c r="J119" i="1"/>
  <c r="I119" i="1"/>
  <c r="H119" i="1"/>
  <c r="G119" i="1"/>
  <c r="F119" i="1"/>
  <c r="E119" i="1"/>
  <c r="L118" i="1"/>
  <c r="K118" i="1"/>
  <c r="J118" i="1"/>
  <c r="I118" i="1"/>
  <c r="H118" i="1"/>
  <c r="G118" i="1"/>
  <c r="F118" i="1"/>
  <c r="E118" i="1"/>
  <c r="L117" i="1"/>
  <c r="K117" i="1"/>
  <c r="J117" i="1"/>
  <c r="I117" i="1"/>
  <c r="H117" i="1"/>
  <c r="G117" i="1"/>
  <c r="F117" i="1"/>
  <c r="E117" i="1"/>
  <c r="L116" i="1"/>
  <c r="K116" i="1"/>
  <c r="J116" i="1"/>
  <c r="I116" i="1"/>
  <c r="H116" i="1"/>
  <c r="G116" i="1"/>
  <c r="F116" i="1"/>
  <c r="E116" i="1"/>
  <c r="L115" i="1"/>
  <c r="K115" i="1"/>
  <c r="J115" i="1"/>
  <c r="I115" i="1"/>
  <c r="H115" i="1"/>
  <c r="G115" i="1"/>
  <c r="F115" i="1"/>
  <c r="E115" i="1"/>
  <c r="L114" i="1"/>
  <c r="K114" i="1"/>
  <c r="J114" i="1"/>
  <c r="I114" i="1"/>
  <c r="H114" i="1"/>
  <c r="G114" i="1"/>
  <c r="F114" i="1"/>
  <c r="E114" i="1"/>
  <c r="L113" i="1"/>
  <c r="K113" i="1"/>
  <c r="J113" i="1"/>
  <c r="I113" i="1"/>
  <c r="H113" i="1"/>
  <c r="G113" i="1"/>
  <c r="F113" i="1"/>
  <c r="E113" i="1"/>
  <c r="L112" i="1"/>
  <c r="K112" i="1"/>
  <c r="J112" i="1"/>
  <c r="I112" i="1"/>
  <c r="H112" i="1"/>
  <c r="G112" i="1"/>
  <c r="F112" i="1"/>
  <c r="E112" i="1"/>
  <c r="L111" i="1"/>
  <c r="K111" i="1"/>
  <c r="J111" i="1"/>
  <c r="I111" i="1"/>
  <c r="H111" i="1"/>
  <c r="G111" i="1"/>
  <c r="F111" i="1"/>
  <c r="E111" i="1"/>
  <c r="L110" i="1"/>
  <c r="K110" i="1"/>
  <c r="J110" i="1"/>
  <c r="I110" i="1"/>
  <c r="H110" i="1"/>
  <c r="G110" i="1"/>
  <c r="F110" i="1"/>
  <c r="E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L79" i="1"/>
  <c r="K79" i="1"/>
  <c r="J79" i="1"/>
  <c r="I79" i="1"/>
  <c r="H79" i="1"/>
  <c r="G79" i="1"/>
  <c r="F79" i="1"/>
  <c r="L78" i="1"/>
  <c r="K78" i="1"/>
  <c r="J78" i="1"/>
  <c r="I78" i="1"/>
  <c r="I77" i="1" s="1"/>
  <c r="H78" i="1"/>
  <c r="G78" i="1"/>
  <c r="F78" i="1"/>
  <c r="J77" i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L74" i="1"/>
  <c r="K74" i="1"/>
  <c r="J74" i="1"/>
  <c r="I74" i="1"/>
  <c r="H74" i="1"/>
  <c r="G74" i="1"/>
  <c r="G73" i="1" s="1"/>
  <c r="F74" i="1"/>
  <c r="F73" i="1"/>
  <c r="E73" i="1"/>
  <c r="L72" i="1"/>
  <c r="K72" i="1"/>
  <c r="J72" i="1"/>
  <c r="I72" i="1"/>
  <c r="H72" i="1"/>
  <c r="G72" i="1"/>
  <c r="G70" i="1" s="1"/>
  <c r="F72" i="1"/>
  <c r="L71" i="1"/>
  <c r="L70" i="1" s="1"/>
  <c r="K71" i="1"/>
  <c r="J71" i="1"/>
  <c r="I71" i="1"/>
  <c r="I70" i="1" s="1"/>
  <c r="H71" i="1"/>
  <c r="G71" i="1"/>
  <c r="F71" i="1"/>
  <c r="F70" i="1" s="1"/>
  <c r="K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E66" i="1"/>
  <c r="L65" i="1"/>
  <c r="K65" i="1"/>
  <c r="J65" i="1"/>
  <c r="I65" i="1"/>
  <c r="H65" i="1"/>
  <c r="G65" i="1"/>
  <c r="F65" i="1"/>
  <c r="E65" i="1"/>
  <c r="K64" i="1"/>
  <c r="L63" i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L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51" i="1"/>
  <c r="K51" i="1"/>
  <c r="J51" i="1"/>
  <c r="I51" i="1"/>
  <c r="H51" i="1"/>
  <c r="G51" i="1"/>
  <c r="F51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2" i="1"/>
  <c r="K42" i="1"/>
  <c r="J42" i="1"/>
  <c r="I42" i="1"/>
  <c r="H42" i="1"/>
  <c r="G42" i="1"/>
  <c r="F42" i="1"/>
  <c r="E41" i="1"/>
  <c r="L40" i="1"/>
  <c r="K40" i="1"/>
  <c r="J40" i="1"/>
  <c r="I40" i="1"/>
  <c r="H40" i="1"/>
  <c r="G40" i="1"/>
  <c r="F40" i="1"/>
  <c r="E40" i="1" s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7" i="1"/>
  <c r="K37" i="1"/>
  <c r="J37" i="1"/>
  <c r="I37" i="1"/>
  <c r="H37" i="1"/>
  <c r="G37" i="1"/>
  <c r="F37" i="1"/>
  <c r="E37" i="1" s="1"/>
  <c r="L36" i="1"/>
  <c r="K36" i="1"/>
  <c r="J36" i="1"/>
  <c r="I36" i="1"/>
  <c r="H36" i="1"/>
  <c r="G36" i="1"/>
  <c r="F36" i="1"/>
  <c r="E36" i="1" s="1"/>
  <c r="L35" i="1"/>
  <c r="J35" i="1"/>
  <c r="L34" i="1"/>
  <c r="K34" i="1"/>
  <c r="J34" i="1"/>
  <c r="I34" i="1"/>
  <c r="I33" i="1" s="1"/>
  <c r="H34" i="1"/>
  <c r="G34" i="1"/>
  <c r="F34" i="1"/>
  <c r="L32" i="1"/>
  <c r="K32" i="1"/>
  <c r="J32" i="1"/>
  <c r="I32" i="1"/>
  <c r="H32" i="1"/>
  <c r="G32" i="1"/>
  <c r="F32" i="1"/>
  <c r="E32" i="1" s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E30" i="1" s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E28" i="1" s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K24" i="1"/>
  <c r="J24" i="1"/>
  <c r="I24" i="1"/>
  <c r="H24" i="1"/>
  <c r="G24" i="1"/>
  <c r="F24" i="1"/>
  <c r="E24" i="1"/>
  <c r="E23" i="1"/>
  <c r="E22" i="1"/>
  <c r="E21" i="1"/>
  <c r="L20" i="1"/>
  <c r="K20" i="1"/>
  <c r="J20" i="1"/>
  <c r="I20" i="1"/>
  <c r="H20" i="1"/>
  <c r="G20" i="1"/>
  <c r="F20" i="1"/>
  <c r="E20" i="1"/>
  <c r="L19" i="1"/>
  <c r="K19" i="1"/>
  <c r="J19" i="1"/>
  <c r="I19" i="1"/>
  <c r="H19" i="1"/>
  <c r="G19" i="1"/>
  <c r="F19" i="1"/>
  <c r="E19" i="1"/>
  <c r="E18" i="1"/>
  <c r="E17" i="1"/>
  <c r="E16" i="1"/>
  <c r="L15" i="1"/>
  <c r="K15" i="1"/>
  <c r="J15" i="1"/>
  <c r="I15" i="1"/>
  <c r="H15" i="1"/>
  <c r="G15" i="1"/>
  <c r="F15" i="1"/>
  <c r="E15" i="1"/>
  <c r="D11" i="1"/>
  <c r="L8" i="1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B5" i="1"/>
  <c r="F134" i="1" l="1"/>
  <c r="F133" i="1" s="1"/>
  <c r="H184" i="1"/>
  <c r="H77" i="1"/>
  <c r="J70" i="1"/>
  <c r="L73" i="1"/>
  <c r="I255" i="1"/>
  <c r="L273" i="1"/>
  <c r="L272" i="1" s="1"/>
  <c r="L271" i="1" s="1"/>
  <c r="L255" i="1"/>
  <c r="F273" i="1"/>
  <c r="F272" i="1" s="1"/>
  <c r="F271" i="1" s="1"/>
  <c r="K14" i="1"/>
  <c r="F33" i="1"/>
  <c r="K134" i="1"/>
  <c r="K133" i="1" s="1"/>
  <c r="H70" i="1"/>
  <c r="J73" i="1"/>
  <c r="K77" i="1"/>
  <c r="J100" i="1"/>
  <c r="F100" i="1"/>
  <c r="L100" i="1"/>
  <c r="G77" i="1"/>
  <c r="F77" i="1"/>
  <c r="L77" i="1"/>
  <c r="K100" i="1"/>
  <c r="G255" i="1"/>
  <c r="J255" i="1"/>
  <c r="D266" i="1"/>
  <c r="J266" i="1"/>
  <c r="G266" i="1"/>
  <c r="H255" i="1"/>
  <c r="K255" i="1"/>
  <c r="E266" i="1"/>
  <c r="K266" i="1"/>
  <c r="H266" i="1"/>
  <c r="I100" i="1"/>
  <c r="K50" i="1"/>
  <c r="K49" i="1" s="1"/>
  <c r="H73" i="1"/>
  <c r="I158" i="1"/>
  <c r="D261" i="1"/>
  <c r="J261" i="1"/>
  <c r="G261" i="1"/>
  <c r="H100" i="1"/>
  <c r="G41" i="1"/>
  <c r="I134" i="1"/>
  <c r="I133" i="1" s="1"/>
  <c r="I273" i="1"/>
  <c r="I272" i="1" s="1"/>
  <c r="I271" i="1" s="1"/>
  <c r="H273" i="1"/>
  <c r="H272" i="1" s="1"/>
  <c r="H271" i="1" s="1"/>
  <c r="F41" i="1"/>
  <c r="L41" i="1"/>
  <c r="K41" i="1"/>
  <c r="J41" i="1"/>
  <c r="H41" i="1"/>
  <c r="H134" i="1"/>
  <c r="H133" i="1" s="1"/>
  <c r="F215" i="1"/>
  <c r="L215" i="1"/>
  <c r="F227" i="1"/>
  <c r="H239" i="1"/>
  <c r="G239" i="1"/>
  <c r="L214" i="1"/>
  <c r="L188" i="1" s="1"/>
  <c r="D276" i="1"/>
  <c r="L33" i="1"/>
  <c r="G215" i="1"/>
  <c r="G227" i="1"/>
  <c r="L227" i="1"/>
  <c r="I243" i="1"/>
  <c r="H243" i="1"/>
  <c r="K247" i="1"/>
  <c r="J247" i="1"/>
  <c r="G251" i="1"/>
  <c r="F251" i="1"/>
  <c r="L251" i="1"/>
  <c r="K214" i="1"/>
  <c r="K188" i="1" s="1"/>
  <c r="G14" i="1"/>
  <c r="G13" i="1" s="1"/>
  <c r="F14" i="1"/>
  <c r="L14" i="1"/>
  <c r="I41" i="1"/>
  <c r="J134" i="1"/>
  <c r="J133" i="1" s="1"/>
  <c r="H158" i="1"/>
  <c r="G158" i="1"/>
  <c r="F158" i="1"/>
  <c r="L158" i="1"/>
  <c r="K158" i="1"/>
  <c r="J158" i="1"/>
  <c r="F201" i="1"/>
  <c r="F200" i="1" s="1"/>
  <c r="L201" i="1"/>
  <c r="L200" i="1" s="1"/>
  <c r="K201" i="1"/>
  <c r="K200" i="1" s="1"/>
  <c r="I201" i="1"/>
  <c r="I200" i="1" s="1"/>
  <c r="K273" i="1"/>
  <c r="K272" i="1" s="1"/>
  <c r="K271" i="1" s="1"/>
  <c r="I184" i="1"/>
  <c r="G214" i="1"/>
  <c r="H33" i="1"/>
  <c r="G50" i="1"/>
  <c r="H14" i="1"/>
  <c r="K73" i="1"/>
  <c r="I73" i="1"/>
  <c r="G100" i="1"/>
  <c r="J231" i="1"/>
  <c r="I231" i="1"/>
  <c r="H231" i="1"/>
  <c r="J33" i="1"/>
  <c r="I14" i="1"/>
  <c r="I13" i="1" s="1"/>
  <c r="J14" i="1"/>
  <c r="J13" i="1" s="1"/>
  <c r="K33" i="1"/>
  <c r="G33" i="1"/>
  <c r="J50" i="1"/>
  <c r="J49" i="1" s="1"/>
  <c r="I50" i="1"/>
  <c r="H50" i="1"/>
  <c r="H49" i="1" s="1"/>
  <c r="F50" i="1"/>
  <c r="F49" i="1" s="1"/>
  <c r="L50" i="1"/>
  <c r="J219" i="1"/>
  <c r="I219" i="1"/>
  <c r="J223" i="1"/>
  <c r="K227" i="1"/>
  <c r="F235" i="1"/>
  <c r="L235" i="1"/>
  <c r="K235" i="1"/>
  <c r="J235" i="1"/>
  <c r="G243" i="1"/>
  <c r="I247" i="1"/>
  <c r="K251" i="1"/>
  <c r="I261" i="1"/>
  <c r="I214" i="1" s="1"/>
  <c r="G273" i="1"/>
  <c r="G272" i="1" s="1"/>
  <c r="G271" i="1" s="1"/>
  <c r="E273" i="1"/>
  <c r="E272" i="1" s="1"/>
  <c r="E271" i="1" s="1"/>
  <c r="D255" i="1"/>
  <c r="E38" i="1"/>
  <c r="E33" i="1" s="1"/>
  <c r="E13" i="1" s="1"/>
  <c r="J184" i="1"/>
  <c r="E256" i="1"/>
  <c r="E255" i="1" s="1"/>
  <c r="E214" i="1" s="1"/>
  <c r="F255" i="1"/>
  <c r="F214" i="1" s="1"/>
  <c r="F188" i="1" s="1"/>
  <c r="L49" i="1" l="1"/>
  <c r="I49" i="1"/>
  <c r="H214" i="1"/>
  <c r="H188" i="1" s="1"/>
  <c r="H10" i="1" s="1"/>
  <c r="H6" i="1" s="1"/>
  <c r="J214" i="1"/>
  <c r="J188" i="1" s="1"/>
  <c r="G188" i="1"/>
  <c r="G49" i="1"/>
  <c r="G11" i="1" s="1"/>
  <c r="F13" i="1"/>
  <c r="F11" i="1" s="1"/>
  <c r="F10" i="1" s="1"/>
  <c r="F6" i="1" s="1"/>
  <c r="D214" i="1"/>
  <c r="D12" i="1" s="1"/>
  <c r="I188" i="1"/>
  <c r="K13" i="1"/>
  <c r="L13" i="1"/>
  <c r="L11" i="1" s="1"/>
  <c r="L10" i="1" s="1"/>
  <c r="L6" i="1" s="1"/>
  <c r="H13" i="1"/>
  <c r="H11" i="1" s="1"/>
  <c r="I12" i="1"/>
  <c r="E188" i="1"/>
  <c r="E10" i="1" s="1"/>
  <c r="E6" i="1" s="1"/>
  <c r="J12" i="1"/>
  <c r="E11" i="1"/>
  <c r="E12" i="1"/>
  <c r="I11" i="1"/>
  <c r="L12" i="1"/>
  <c r="K11" i="1"/>
  <c r="K10" i="1" s="1"/>
  <c r="K6" i="1" s="1"/>
  <c r="K12" i="1"/>
  <c r="J11" i="1"/>
  <c r="J10" i="1" s="1"/>
  <c r="J6" i="1" s="1"/>
  <c r="F12" i="1" l="1"/>
  <c r="I10" i="1"/>
  <c r="I6" i="1" s="1"/>
  <c r="D188" i="1"/>
  <c r="D10" i="1" s="1"/>
  <c r="D6" i="1" s="1"/>
  <c r="G10" i="1"/>
  <c r="G6" i="1" s="1"/>
  <c r="H12" i="1"/>
  <c r="G12" i="1"/>
</calcChain>
</file>

<file path=xl/sharedStrings.xml><?xml version="1.0" encoding="utf-8"?>
<sst xmlns="http://schemas.openxmlformats.org/spreadsheetml/2006/main" count="545" uniqueCount="491">
  <si>
    <t>PRIMĂRIA MUNICIPIULUI SATU MARE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</si>
  <si>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</si>
  <si>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</si>
  <si>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</si>
  <si>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</si>
  <si>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</si>
  <si>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</si>
  <si>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</si>
  <si>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</si>
  <si>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</si>
  <si>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</si>
  <si>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</si>
  <si>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</si>
  <si>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</si>
  <si>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</si>
  <si>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</si>
  <si>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</si>
  <si>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</si>
  <si>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</si>
  <si>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</si>
  <si>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</si>
  <si>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</si>
  <si>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</si>
  <si>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</si>
  <si>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</si>
  <si>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</si>
  <si>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</si>
  <si>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</si>
  <si>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</si>
  <si>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</si>
  <si>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</si>
  <si>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</si>
  <si>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</si>
  <si>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</si>
  <si>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</si>
  <si>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</si>
  <si>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</si>
  <si>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</si>
  <si>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</si>
  <si>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</si>
  <si>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</si>
  <si>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</si>
  <si>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</si>
  <si>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</si>
  <si>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</si>
  <si>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</si>
  <si>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</si>
  <si>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</si>
  <si>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</si>
  <si>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</si>
  <si>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</si>
  <si>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</si>
  <si>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</si>
  <si>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</si>
  <si>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</si>
  <si>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</si>
  <si>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</si>
  <si>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</si>
  <si>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</si>
  <si>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</si>
  <si>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</si>
  <si>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</si>
  <si>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</si>
  <si>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</si>
  <si>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</si>
  <si>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</si>
  <si>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</si>
  <si>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</si>
  <si>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</si>
  <si>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</si>
  <si>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</si>
  <si>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</si>
  <si>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</si>
  <si>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</si>
  <si>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</si>
  <si>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</si>
  <si>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</si>
  <si>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</si>
  <si>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</si>
  <si>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</si>
  <si>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</si>
  <si>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</si>
  <si>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</si>
  <si>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</si>
  <si>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</si>
  <si>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</si>
  <si>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</si>
  <si>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</si>
  <si>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</si>
  <si>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</si>
  <si>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</si>
  <si>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</si>
  <si>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</si>
  <si>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</si>
  <si>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</si>
  <si>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</si>
  <si>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</si>
  <si>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</si>
  <si>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</si>
  <si>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</si>
  <si>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</si>
  <si>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</si>
  <si>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</si>
  <si>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</si>
  <si>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</si>
  <si>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</si>
  <si>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</si>
  <si>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</si>
  <si>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</si>
  <si>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</si>
  <si>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</si>
  <si>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</si>
  <si>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</si>
  <si>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</si>
  <si>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</si>
  <si>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</si>
  <si>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</si>
  <si>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</si>
  <si>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</si>
  <si>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</si>
  <si>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20,04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</si>
  <si>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</si>
  <si>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</si>
  <si>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</si>
  <si>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</si>
  <si>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</si>
  <si>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</si>
  <si>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</si>
  <si>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</si>
  <si>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</si>
  <si>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</si>
  <si>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</si>
  <si>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</si>
  <si>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</si>
  <si>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</si>
  <si>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</si>
  <si>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</si>
  <si>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</si>
  <si>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</si>
  <si>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</si>
  <si>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</si>
  <si>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</si>
  <si>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</si>
  <si>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</si>
  <si>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</si>
  <si>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</si>
  <si>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</si>
  <si>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</si>
  <si>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</si>
  <si>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</si>
  <si>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</si>
  <si>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</si>
  <si>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</si>
  <si>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</si>
  <si>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</si>
  <si>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</si>
  <si>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</si>
  <si>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</si>
  <si>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</si>
  <si>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</si>
  <si>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</si>
  <si>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</si>
  <si>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</si>
  <si>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</si>
  <si>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</si>
  <si>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</si>
  <si>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</si>
  <si>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</si>
  <si>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</si>
  <si>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</si>
  <si>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</si>
  <si>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</si>
  <si>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</si>
  <si>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</si>
  <si>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</si>
  <si>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</si>
  <si>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</si>
  <si>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</si>
  <si>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</si>
  <si>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</si>
  <si>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</si>
  <si>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</si>
  <si>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</si>
  <si>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</si>
  <si>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</si>
  <si>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</si>
  <si>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</si>
  <si>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</si>
  <si>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</si>
  <si>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</si>
  <si>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</si>
  <si>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</si>
  <si>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</si>
  <si>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</si>
  <si>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</si>
  <si>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</si>
  <si>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</si>
  <si>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</si>
  <si>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</si>
  <si>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</si>
  <si>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</si>
  <si>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</si>
  <si>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</si>
  <si>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</si>
  <si>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</si>
  <si>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</si>
  <si>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</si>
  <si>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</si>
  <si>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</si>
  <si>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</si>
  <si>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</si>
  <si>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</si>
  <si>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</si>
  <si>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</si>
  <si>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</si>
  <si>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</si>
  <si>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</si>
  <si>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</si>
  <si>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</si>
  <si>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</si>
  <si>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</si>
  <si>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</si>
  <si>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</si>
  <si>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</si>
  <si>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</si>
  <si>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</si>
  <si>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</si>
  <si>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</si>
  <si>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</si>
  <si>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</si>
  <si>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</si>
  <si>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</si>
  <si>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</si>
  <si>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</si>
  <si>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</si>
  <si>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</si>
  <si>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</si>
  <si>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</si>
  <si>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</si>
  <si>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</si>
  <si>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</si>
  <si>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</si>
  <si>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</si>
  <si>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</si>
  <si>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</si>
  <si>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</si>
  <si>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</si>
  <si>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</si>
  <si>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</si>
  <si>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</si>
  <si>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</si>
  <si>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</si>
  <si>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</si>
  <si>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</si>
  <si>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</si>
  <si>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</si>
  <si>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</si>
  <si>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</si>
  <si>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</si>
  <si>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</si>
  <si>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</si>
  <si>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</si>
  <si>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</si>
  <si>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</si>
  <si>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</si>
  <si>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</si>
  <si>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</si>
  <si>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</si>
  <si>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</si>
  <si>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</si>
  <si>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</si>
  <si>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</si>
  <si>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</si>
  <si>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</si>
  <si>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</si>
  <si>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</si>
  <si>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</si>
  <si>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</si>
  <si>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</si>
  <si>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</si>
  <si>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</si>
  <si>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</si>
  <si>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</si>
  <si>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</si>
  <si>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</si>
  <si>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</si>
  <si>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</si>
  <si>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</si>
  <si>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</si>
  <si>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</si>
  <si>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</si>
  <si>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</si>
  <si>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</si>
  <si>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</si>
  <si>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</si>
  <si>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</si>
  <si>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</si>
  <si>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</si>
  <si>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</si>
  <si>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</si>
  <si>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</si>
  <si>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</si>
  <si>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</si>
  <si>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</si>
  <si>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</si>
  <si>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</si>
  <si>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</si>
  <si>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</si>
  <si>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</si>
  <si>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</si>
  <si>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</si>
  <si>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</si>
  <si>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</si>
  <si>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</si>
  <si>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</si>
  <si>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</si>
  <si>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</si>
  <si>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</si>
  <si>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</si>
  <si>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</si>
  <si>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</si>
  <si>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</si>
  <si>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</si>
  <si>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</si>
  <si>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</si>
  <si>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</si>
  <si>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</si>
  <si>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</si>
  <si>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</si>
  <si>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</si>
  <si>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</si>
  <si>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</si>
  <si>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</si>
  <si>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</si>
  <si>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</si>
  <si>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</si>
  <si>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</si>
  <si>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</si>
  <si>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</si>
  <si>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</si>
  <si>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</si>
  <si>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</si>
  <si>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</si>
  <si>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</si>
  <si>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</si>
  <si>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</si>
  <si>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</si>
  <si>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</si>
  <si>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</si>
  <si>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</si>
  <si>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</si>
  <si>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</si>
  <si>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</si>
  <si>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</si>
  <si>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</si>
  <si>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</si>
  <si>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</si>
  <si>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</si>
  <si>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de capital</t>
  </si>
  <si>
    <t>51.02.29</t>
  </si>
  <si>
    <t>TITLUL VII ALTE TRANSFERURI   (cod  55.01)</t>
  </si>
  <si>
    <t xml:space="preserve">55 </t>
  </si>
  <si>
    <t>0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</si>
  <si>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</si>
  <si>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</si>
  <si>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</si>
  <si>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</si>
  <si>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</si>
  <si>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</si>
  <si>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</si>
  <si>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</si>
  <si>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</si>
  <si>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</si>
  <si>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</si>
  <si>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</si>
  <si>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</si>
  <si>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</si>
  <si>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</si>
  <si>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</si>
  <si>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</si>
  <si>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</si>
  <si>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</si>
  <si>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</si>
  <si>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</si>
  <si>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</si>
  <si>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</si>
  <si>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</si>
  <si>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</si>
  <si>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</si>
  <si>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</si>
  <si>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</si>
  <si>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</si>
  <si>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</si>
  <si>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</si>
  <si>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</si>
  <si>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</si>
  <si>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</si>
  <si>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</si>
  <si>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</si>
  <si>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</si>
  <si>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</si>
  <si>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</si>
  <si>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</si>
  <si>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</si>
  <si>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</si>
  <si>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</si>
  <si>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</si>
  <si>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</si>
  <si>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</si>
  <si>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</si>
  <si>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</si>
  <si>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</si>
  <si>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</si>
  <si>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</si>
  <si>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</si>
  <si>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</si>
  <si>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</si>
  <si>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</si>
  <si>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</si>
  <si>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</si>
  <si>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</si>
  <si>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</si>
  <si>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</si>
  <si>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</si>
  <si>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</si>
  <si>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</si>
  <si>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</si>
  <si>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</si>
  <si>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</si>
  <si>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</si>
  <si>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</si>
  <si>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</si>
  <si>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</si>
  <si>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</si>
  <si>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</si>
  <si>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</si>
  <si>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</si>
  <si>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</si>
  <si>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</si>
  <si>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</si>
  <si>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</si>
  <si>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</si>
  <si>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</si>
  <si>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</si>
  <si>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</si>
  <si>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58,02,01</t>
  </si>
  <si>
    <t>58,02,02</t>
  </si>
  <si>
    <t>58,02,03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</si>
  <si>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</si>
  <si>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</si>
  <si>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</si>
  <si>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</si>
  <si>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</si>
  <si>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</si>
  <si>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</si>
  <si>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</si>
  <si>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</si>
  <si>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</si>
  <si>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</si>
  <si>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</si>
  <si>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</si>
  <si>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</si>
  <si>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</si>
  <si>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</si>
  <si>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</si>
  <si>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</si>
  <si>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</si>
  <si>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</si>
  <si>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</si>
  <si>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</si>
  <si>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</si>
  <si>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</si>
  <si>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</si>
  <si>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</si>
  <si>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</si>
  <si>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</si>
  <si>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</si>
  <si>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</si>
  <si>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Cap.67.02  Cultura,recreere, religie</t>
  </si>
  <si>
    <t>Anexa nr. 9</t>
  </si>
  <si>
    <t>Programe din Fondul European de Dezvoltare Regională (FEDR)  (58.01.01 la 58.01.03)</t>
  </si>
  <si>
    <t>58.01</t>
  </si>
  <si>
    <t>58.01.02</t>
  </si>
  <si>
    <t>58.01.03</t>
  </si>
  <si>
    <t>Programe Instrumentul European de Vecinătate 
(ENI) (58.12.01 la 58.12.03)</t>
  </si>
  <si>
    <t>58.12</t>
  </si>
  <si>
    <t>58.12.01</t>
  </si>
  <si>
    <t>58.12.02</t>
  </si>
  <si>
    <t>58.12.03</t>
  </si>
  <si>
    <t>58.01.01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</si>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</sst>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  <font>
      <b/>
      <strike/>
      <sz val="12"/>
      <name val="Arial"/>
      <family val="2"/>
    </font>
    <font>
      <strike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2"/>
      <name val="Arial"/>
      <family val="2"/>
      <charset val="238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i/>
      <sz val="8"/>
      <name val="Arial"/>
      <family val="2"/>
    </font>
    <font>
      <b/>
      <sz val="12"/>
      <name val="Arial-T&amp;M"/>
      <charset val="238"/>
    </font>
    <font>
      <u/>
      <sz val="12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21">
    <xf numFmtId="0" fontId="0" fillId="0" borderId="0" xfId="0"/>
    <xf numFmtId="0" fontId="1" fillId="0" borderId="0" xfId="2"/>
    <xf numFmtId="0" fontId="2" fillId="0" borderId="0" xfId="3" applyFont="1"/>
    <xf numFmtId="0" fontId="1" fillId="0" borderId="0" xfId="3"/>
    <xf numFmtId="0" fontId="1" fillId="0" borderId="0" xfId="3" applyAlignment="1">
      <alignment horizontal="left"/>
    </xf>
    <xf numFmtId="0" fontId="1" fillId="3" borderId="0" xfId="2" applyFill="1"/>
    <xf numFmtId="0" fontId="6" fillId="0" borderId="0" xfId="2" applyFont="1"/>
    <xf numFmtId="0" fontId="7" fillId="0" borderId="0" xfId="2" applyFont="1" applyAlignment="1">
      <alignment horizontal="center"/>
    </xf>
    <xf numFmtId="1" fontId="7" fillId="0" borderId="0" xfId="2" applyNumberFormat="1" applyFont="1" applyAlignment="1">
      <alignment horizontal="center"/>
    </xf>
    <xf numFmtId="0" fontId="8" fillId="0" borderId="0" xfId="2" applyFont="1"/>
    <xf numFmtId="1" fontId="6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1" fontId="10" fillId="4" borderId="6" xfId="4" applyNumberFormat="1" applyFont="1" applyFill="1" applyBorder="1" applyAlignment="1">
      <alignment horizontal="center" vertical="center" wrapText="1"/>
    </xf>
    <xf numFmtId="1" fontId="10" fillId="0" borderId="9" xfId="4" applyNumberFormat="1" applyFont="1" applyBorder="1" applyAlignment="1">
      <alignment horizontal="center" vertical="center" wrapText="1"/>
    </xf>
    <xf numFmtId="1" fontId="4" fillId="5" borderId="10" xfId="4" applyNumberFormat="1" applyFont="1" applyFill="1" applyBorder="1" applyAlignment="1">
      <alignment horizontal="center" vertical="center" wrapText="1"/>
    </xf>
    <xf numFmtId="0" fontId="11" fillId="0" borderId="0" xfId="2" applyFont="1"/>
    <xf numFmtId="1" fontId="4" fillId="6" borderId="9" xfId="4" applyNumberFormat="1" applyFont="1" applyFill="1" applyBorder="1" applyAlignment="1">
      <alignment horizontal="center" vertical="center" wrapText="1"/>
    </xf>
    <xf numFmtId="0" fontId="12" fillId="7" borderId="9" xfId="5" applyFont="1" applyFill="1" applyBorder="1" applyAlignment="1">
      <alignment vertical="center"/>
    </xf>
    <xf numFmtId="49" fontId="12" fillId="8" borderId="9" xfId="5" applyNumberFormat="1" applyFont="1" applyFill="1" applyBorder="1" applyAlignment="1">
      <alignment horizontal="left" vertical="center"/>
    </xf>
    <xf numFmtId="49" fontId="14" fillId="8" borderId="9" xfId="5" applyNumberFormat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right"/>
    </xf>
    <xf numFmtId="0" fontId="15" fillId="0" borderId="0" xfId="2" applyFont="1"/>
    <xf numFmtId="49" fontId="4" fillId="9" borderId="9" xfId="5" applyNumberFormat="1" applyFont="1" applyFill="1" applyBorder="1" applyAlignment="1">
      <alignment horizontal="left" vertical="top"/>
    </xf>
    <xf numFmtId="49" fontId="4" fillId="9" borderId="9" xfId="5" applyNumberFormat="1" applyFont="1" applyFill="1" applyBorder="1" applyAlignment="1">
      <alignment horizontal="right"/>
    </xf>
    <xf numFmtId="0" fontId="4" fillId="0" borderId="9" xfId="5" applyFont="1" applyBorder="1"/>
    <xf numFmtId="0" fontId="11" fillId="0" borderId="9" xfId="5" applyFont="1" applyBorder="1"/>
    <xf numFmtId="49" fontId="11" fillId="0" borderId="9" xfId="5" applyNumberFormat="1" applyFont="1" applyBorder="1" applyAlignment="1">
      <alignment horizontal="right"/>
    </xf>
    <xf numFmtId="0" fontId="16" fillId="0" borderId="9" xfId="5" applyFont="1" applyBorder="1"/>
    <xf numFmtId="0" fontId="17" fillId="0" borderId="9" xfId="5" applyFont="1" applyBorder="1"/>
    <xf numFmtId="49" fontId="17" fillId="0" borderId="9" xfId="5" applyNumberFormat="1" applyFont="1" applyBorder="1" applyAlignment="1">
      <alignment horizontal="right"/>
    </xf>
    <xf numFmtId="0" fontId="17" fillId="0" borderId="0" xfId="2" applyFont="1"/>
    <xf numFmtId="49" fontId="4" fillId="0" borderId="9" xfId="5" applyNumberFormat="1" applyFont="1" applyBorder="1" applyAlignment="1">
      <alignment horizontal="left" vertical="top"/>
    </xf>
    <xf numFmtId="49" fontId="11" fillId="0" borderId="9" xfId="5" applyNumberFormat="1" applyFont="1" applyBorder="1" applyAlignment="1">
      <alignment horizontal="left" vertical="top"/>
    </xf>
    <xf numFmtId="0" fontId="11" fillId="9" borderId="9" xfId="5" applyFont="1" applyFill="1" applyBorder="1"/>
    <xf numFmtId="49" fontId="4" fillId="9" borderId="9" xfId="5" quotePrefix="1" applyNumberFormat="1" applyFont="1" applyFill="1" applyBorder="1" applyAlignment="1">
      <alignment horizontal="left" vertical="top"/>
    </xf>
    <xf numFmtId="49" fontId="11" fillId="9" borderId="9" xfId="5" applyNumberFormat="1" applyFont="1" applyFill="1" applyBorder="1" applyAlignment="1">
      <alignment horizontal="left" vertical="top"/>
    </xf>
    <xf numFmtId="49" fontId="11" fillId="0" borderId="9" xfId="5" quotePrefix="1" applyNumberFormat="1" applyFont="1" applyBorder="1" applyAlignment="1">
      <alignment horizontal="left" vertical="top"/>
    </xf>
    <xf numFmtId="49" fontId="4" fillId="0" borderId="9" xfId="5" quotePrefix="1" applyNumberFormat="1" applyFont="1" applyBorder="1" applyAlignment="1">
      <alignment horizontal="left" vertical="top"/>
    </xf>
    <xf numFmtId="49" fontId="11" fillId="0" borderId="9" xfId="5" applyNumberFormat="1" applyFont="1" applyBorder="1" applyAlignment="1">
      <alignment horizontal="left" vertical="top" wrapText="1"/>
    </xf>
    <xf numFmtId="1" fontId="17" fillId="0" borderId="9" xfId="2" quotePrefix="1" applyNumberFormat="1" applyFont="1" applyBorder="1" applyAlignment="1">
      <alignment horizontal="right"/>
    </xf>
    <xf numFmtId="49" fontId="4" fillId="9" borderId="9" xfId="5" applyNumberFormat="1" applyFont="1" applyFill="1" applyBorder="1" applyAlignment="1">
      <alignment horizontal="left" vertical="center"/>
    </xf>
    <xf numFmtId="0" fontId="11" fillId="0" borderId="9" xfId="5" applyFont="1" applyBorder="1" applyAlignment="1">
      <alignment wrapText="1"/>
    </xf>
    <xf numFmtId="0" fontId="4" fillId="9" borderId="9" xfId="5" applyFont="1" applyFill="1" applyBorder="1"/>
    <xf numFmtId="49" fontId="1" fillId="0" borderId="9" xfId="5" applyNumberFormat="1" applyBorder="1" applyAlignment="1">
      <alignment horizontal="left" vertical="top"/>
    </xf>
    <xf numFmtId="164" fontId="4" fillId="9" borderId="9" xfId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left" vertical="top"/>
    </xf>
    <xf numFmtId="49" fontId="4" fillId="9" borderId="9" xfId="5" applyNumberFormat="1" applyFont="1" applyFill="1" applyBorder="1"/>
    <xf numFmtId="49" fontId="4" fillId="0" borderId="9" xfId="5" applyNumberFormat="1" applyFont="1" applyBorder="1"/>
    <xf numFmtId="0" fontId="11" fillId="0" borderId="9" xfId="5" applyFont="1" applyBorder="1" applyAlignment="1">
      <alignment horizontal="right"/>
    </xf>
    <xf numFmtId="0" fontId="11" fillId="10" borderId="0" xfId="2" applyFont="1" applyFill="1"/>
    <xf numFmtId="49" fontId="15" fillId="8" borderId="9" xfId="5" applyNumberFormat="1" applyFont="1" applyFill="1" applyBorder="1" applyAlignment="1">
      <alignment horizontal="left" vertical="top"/>
    </xf>
    <xf numFmtId="0" fontId="15" fillId="10" borderId="0" xfId="2" applyFont="1" applyFill="1"/>
    <xf numFmtId="49" fontId="4" fillId="0" borderId="9" xfId="0" applyNumberFormat="1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12" fillId="8" borderId="9" xfId="5" applyNumberFormat="1" applyFont="1" applyFill="1" applyBorder="1" applyAlignment="1">
      <alignment horizontal="left"/>
    </xf>
    <xf numFmtId="0" fontId="4" fillId="8" borderId="9" xfId="5" applyFont="1" applyFill="1" applyBorder="1"/>
    <xf numFmtId="49" fontId="4" fillId="0" borderId="9" xfId="5" applyNumberFormat="1" applyFont="1" applyBorder="1" applyAlignment="1">
      <alignment horizontal="right"/>
    </xf>
    <xf numFmtId="0" fontId="15" fillId="0" borderId="9" xfId="5" applyFont="1" applyBorder="1"/>
    <xf numFmtId="0" fontId="15" fillId="0" borderId="9" xfId="5" applyFont="1" applyBorder="1" applyAlignment="1">
      <alignment wrapText="1"/>
    </xf>
    <xf numFmtId="49" fontId="15" fillId="0" borderId="9" xfId="5" applyNumberFormat="1" applyFont="1" applyBorder="1" applyAlignment="1">
      <alignment horizontal="right"/>
    </xf>
    <xf numFmtId="0" fontId="11" fillId="0" borderId="9" xfId="2" applyFont="1" applyBorder="1"/>
    <xf numFmtId="49" fontId="4" fillId="8" borderId="9" xfId="5" applyNumberFormat="1" applyFont="1" applyFill="1" applyBorder="1" applyAlignment="1">
      <alignment horizontal="left" vertical="top"/>
    </xf>
    <xf numFmtId="0" fontId="11" fillId="8" borderId="9" xfId="5" applyFont="1" applyFill="1" applyBorder="1"/>
    <xf numFmtId="49" fontId="4" fillId="8" borderId="9" xfId="5" applyNumberFormat="1" applyFont="1" applyFill="1" applyBorder="1" applyAlignment="1">
      <alignment horizontal="right"/>
    </xf>
    <xf numFmtId="0" fontId="4" fillId="9" borderId="9" xfId="5" applyFont="1" applyFill="1" applyBorder="1" applyAlignment="1">
      <alignment horizontal="left" vertical="center"/>
    </xf>
    <xf numFmtId="0" fontId="11" fillId="0" borderId="9" xfId="5" applyFont="1" applyBorder="1" applyAlignment="1">
      <alignment horizontal="left" vertical="center"/>
    </xf>
    <xf numFmtId="0" fontId="11" fillId="0" borderId="9" xfId="2" applyFont="1" applyBorder="1" applyAlignment="1">
      <alignment horizontal="right"/>
    </xf>
    <xf numFmtId="0" fontId="12" fillId="9" borderId="9" xfId="5" applyFont="1" applyFill="1" applyBorder="1"/>
    <xf numFmtId="49" fontId="3" fillId="9" borderId="9" xfId="5" applyNumberFormat="1" applyFont="1" applyFill="1" applyBorder="1" applyAlignment="1">
      <alignment horizontal="left" vertical="top"/>
    </xf>
    <xf numFmtId="0" fontId="3" fillId="0" borderId="9" xfId="5" applyFont="1" applyBorder="1"/>
    <xf numFmtId="49" fontId="3" fillId="0" borderId="9" xfId="5" applyNumberFormat="1" applyFont="1" applyBorder="1" applyAlignment="1">
      <alignment horizontal="left" vertical="top"/>
    </xf>
    <xf numFmtId="49" fontId="12" fillId="8" borderId="9" xfId="5" quotePrefix="1" applyNumberFormat="1" applyFont="1" applyFill="1" applyBorder="1" applyAlignment="1">
      <alignment horizontal="left" vertical="top"/>
    </xf>
    <xf numFmtId="0" fontId="12" fillId="8" borderId="9" xfId="5" applyFont="1" applyFill="1" applyBorder="1"/>
    <xf numFmtId="0" fontId="21" fillId="0" borderId="9" xfId="5" applyFont="1" applyBorder="1"/>
    <xf numFmtId="49" fontId="18" fillId="0" borderId="9" xfId="5" applyNumberFormat="1" applyFont="1" applyBorder="1" applyAlignment="1">
      <alignment horizontal="left" vertical="top"/>
    </xf>
    <xf numFmtId="0" fontId="21" fillId="10" borderId="0" xfId="2" applyFont="1" applyFill="1"/>
    <xf numFmtId="0" fontId="22" fillId="0" borderId="9" xfId="5" applyFont="1" applyBorder="1"/>
    <xf numFmtId="0" fontId="23" fillId="0" borderId="9" xfId="0" applyFont="1" applyBorder="1" applyAlignment="1">
      <alignment wrapText="1"/>
    </xf>
    <xf numFmtId="0" fontId="22" fillId="10" borderId="0" xfId="2" applyFont="1" applyFill="1"/>
    <xf numFmtId="49" fontId="4" fillId="0" borderId="9" xfId="5" applyNumberFormat="1" applyFont="1" applyBorder="1" applyAlignment="1">
      <alignment horizontal="center"/>
    </xf>
    <xf numFmtId="0" fontId="4" fillId="8" borderId="9" xfId="0" quotePrefix="1" applyFont="1" applyFill="1" applyBorder="1"/>
    <xf numFmtId="0" fontId="11" fillId="0" borderId="9" xfId="0" applyFont="1" applyBorder="1" applyAlignment="1">
      <alignment horizontal="left" wrapText="1" indent="2"/>
    </xf>
    <xf numFmtId="0" fontId="11" fillId="0" borderId="9" xfId="0" quotePrefix="1" applyFont="1" applyBorder="1" applyAlignment="1">
      <alignment horizontal="right"/>
    </xf>
    <xf numFmtId="0" fontId="4" fillId="9" borderId="9" xfId="0" applyFont="1" applyFill="1" applyBorder="1" applyAlignment="1">
      <alignment horizontal="right"/>
    </xf>
    <xf numFmtId="0" fontId="4" fillId="0" borderId="9" xfId="0" applyFont="1" applyBorder="1"/>
    <xf numFmtId="0" fontId="11" fillId="0" borderId="9" xfId="0" applyFont="1" applyBorder="1" applyAlignment="1">
      <alignment horizontal="left" wrapText="1"/>
    </xf>
    <xf numFmtId="0" fontId="11" fillId="0" borderId="9" xfId="0" applyFont="1" applyBorder="1" applyAlignment="1">
      <alignment horizontal="right"/>
    </xf>
    <xf numFmtId="0" fontId="12" fillId="7" borderId="9" xfId="5" applyFont="1" applyFill="1" applyBorder="1"/>
    <xf numFmtId="49" fontId="25" fillId="7" borderId="9" xfId="5" applyNumberFormat="1" applyFont="1" applyFill="1" applyBorder="1" applyAlignment="1">
      <alignment horizontal="left" vertical="top"/>
    </xf>
    <xf numFmtId="49" fontId="4" fillId="7" borderId="9" xfId="5" applyNumberFormat="1" applyFont="1" applyFill="1" applyBorder="1" applyAlignment="1">
      <alignment horizontal="right"/>
    </xf>
    <xf numFmtId="49" fontId="4" fillId="8" borderId="9" xfId="5" quotePrefix="1" applyNumberFormat="1" applyFont="1" applyFill="1" applyBorder="1" applyAlignment="1">
      <alignment horizontal="left" vertical="top"/>
    </xf>
    <xf numFmtId="49" fontId="11" fillId="8" borderId="9" xfId="5" applyNumberFormat="1" applyFont="1" applyFill="1" applyBorder="1" applyAlignment="1">
      <alignment horizontal="left" vertical="top"/>
    </xf>
    <xf numFmtId="0" fontId="4" fillId="8" borderId="9" xfId="5" applyFont="1" applyFill="1" applyBorder="1" applyAlignment="1">
      <alignment horizontal="right"/>
    </xf>
    <xf numFmtId="0" fontId="4" fillId="9" borderId="9" xfId="5" applyFont="1" applyFill="1" applyBorder="1" applyAlignment="1">
      <alignment horizontal="right"/>
    </xf>
    <xf numFmtId="49" fontId="16" fillId="0" borderId="9" xfId="5" applyNumberFormat="1" applyFont="1" applyBorder="1" applyAlignment="1">
      <alignment horizontal="left" vertical="top"/>
    </xf>
    <xf numFmtId="49" fontId="4" fillId="9" borderId="9" xfId="5" applyNumberFormat="1" applyFont="1" applyFill="1" applyBorder="1" applyAlignment="1">
      <alignment vertical="top"/>
    </xf>
    <xf numFmtId="49" fontId="4" fillId="0" borderId="9" xfId="5" applyNumberFormat="1" applyFont="1" applyBorder="1" applyAlignment="1">
      <alignment vertical="top"/>
    </xf>
    <xf numFmtId="49" fontId="4" fillId="8" borderId="9" xfId="5" applyNumberFormat="1" applyFont="1" applyFill="1" applyBorder="1" applyAlignment="1">
      <alignment vertical="top"/>
    </xf>
    <xf numFmtId="0" fontId="4" fillId="8" borderId="9" xfId="2" applyFont="1" applyFill="1" applyBorder="1" applyAlignment="1">
      <alignment horizontal="right"/>
    </xf>
    <xf numFmtId="1" fontId="11" fillId="0" borderId="9" xfId="2" applyNumberFormat="1" applyFont="1" applyBorder="1"/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3" fontId="5" fillId="0" borderId="0" xfId="2" applyNumberFormat="1" applyFont="1" applyAlignment="1">
      <alignment horizontal="center"/>
    </xf>
    <xf numFmtId="0" fontId="9" fillId="0" borderId="9" xfId="0" applyFont="1" applyBorder="1" applyAlignment="1">
      <alignment horizontal="right"/>
    </xf>
    <xf numFmtId="3" fontId="5" fillId="5" borderId="10" xfId="4" applyNumberFormat="1" applyFont="1" applyFill="1" applyBorder="1" applyAlignment="1">
      <alignment vertical="center" wrapText="1"/>
    </xf>
    <xf numFmtId="3" fontId="5" fillId="6" borderId="9" xfId="4" applyNumberFormat="1" applyFont="1" applyFill="1" applyBorder="1" applyAlignment="1">
      <alignment vertical="center" wrapText="1"/>
    </xf>
    <xf numFmtId="3" fontId="5" fillId="7" borderId="9" xfId="5" applyNumberFormat="1" applyFont="1" applyFill="1" applyBorder="1" applyAlignment="1"/>
    <xf numFmtId="49" fontId="14" fillId="8" borderId="9" xfId="5" applyNumberFormat="1" applyFont="1" applyFill="1" applyBorder="1" applyAlignment="1"/>
    <xf numFmtId="3" fontId="14" fillId="8" borderId="9" xfId="5" applyNumberFormat="1" applyFont="1" applyFill="1" applyBorder="1" applyAlignment="1"/>
    <xf numFmtId="49" fontId="5" fillId="9" borderId="9" xfId="5" applyNumberFormat="1" applyFont="1" applyFill="1" applyBorder="1" applyAlignment="1"/>
    <xf numFmtId="3" fontId="5" fillId="9" borderId="9" xfId="5" applyNumberFormat="1" applyFont="1" applyFill="1" applyBorder="1" applyAlignment="1"/>
    <xf numFmtId="49" fontId="9" fillId="0" borderId="9" xfId="5" applyNumberFormat="1" applyFont="1" applyBorder="1" applyAlignment="1"/>
    <xf numFmtId="3" fontId="5" fillId="0" borderId="9" xfId="5" applyNumberFormat="1" applyFont="1" applyBorder="1" applyAlignment="1"/>
    <xf numFmtId="49" fontId="26" fillId="0" borderId="9" xfId="5" applyNumberFormat="1" applyFont="1" applyBorder="1" applyAlignment="1"/>
    <xf numFmtId="3" fontId="27" fillId="0" borderId="9" xfId="5" applyNumberFormat="1" applyFont="1" applyBorder="1" applyAlignment="1"/>
    <xf numFmtId="1" fontId="26" fillId="0" borderId="9" xfId="2" quotePrefix="1" applyNumberFormat="1" applyFont="1" applyBorder="1" applyAlignment="1"/>
    <xf numFmtId="49" fontId="9" fillId="10" borderId="9" xfId="5" applyNumberFormat="1" applyFont="1" applyFill="1" applyBorder="1" applyAlignment="1"/>
    <xf numFmtId="3" fontId="5" fillId="10" borderId="9" xfId="5" applyNumberFormat="1" applyFont="1" applyFill="1" applyBorder="1" applyAlignment="1"/>
    <xf numFmtId="3" fontId="5" fillId="3" borderId="9" xfId="5" applyNumberFormat="1" applyFont="1" applyFill="1" applyBorder="1" applyAlignment="1"/>
    <xf numFmtId="0" fontId="9" fillId="0" borderId="9" xfId="6" applyFont="1" applyBorder="1" applyAlignment="1"/>
    <xf numFmtId="3" fontId="5" fillId="0" borderId="9" xfId="6" applyNumberFormat="1" applyFont="1" applyBorder="1" applyAlignment="1"/>
    <xf numFmtId="0" fontId="9" fillId="0" borderId="9" xfId="5" applyFont="1" applyBorder="1" applyAlignment="1"/>
    <xf numFmtId="49" fontId="5" fillId="0" borderId="9" xfId="0" applyNumberFormat="1" applyFont="1" applyBorder="1" applyAlignment="1"/>
    <xf numFmtId="3" fontId="5" fillId="0" borderId="9" xfId="0" applyNumberFormat="1" applyFont="1" applyBorder="1" applyAlignment="1"/>
    <xf numFmtId="49" fontId="14" fillId="8" borderId="9" xfId="5" applyNumberFormat="1" applyFont="1" applyFill="1" applyBorder="1" applyAlignment="1">
      <alignment vertical="center"/>
    </xf>
    <xf numFmtId="3" fontId="14" fillId="8" borderId="9" xfId="5" applyNumberFormat="1" applyFont="1" applyFill="1" applyBorder="1" applyAlignment="1">
      <alignment vertical="center"/>
    </xf>
    <xf numFmtId="49" fontId="5" fillId="0" borderId="9" xfId="5" applyNumberFormat="1" applyFont="1" applyBorder="1" applyAlignment="1"/>
    <xf numFmtId="49" fontId="28" fillId="0" borderId="9" xfId="5" applyNumberFormat="1" applyFont="1" applyBorder="1" applyAlignment="1"/>
    <xf numFmtId="3" fontId="14" fillId="0" borderId="9" xfId="5" applyNumberFormat="1" applyFont="1" applyBorder="1" applyAlignment="1"/>
    <xf numFmtId="49" fontId="5" fillId="8" borderId="9" xfId="5" applyNumberFormat="1" applyFont="1" applyFill="1" applyBorder="1" applyAlignment="1"/>
    <xf numFmtId="3" fontId="5" fillId="8" borderId="9" xfId="5" applyNumberFormat="1" applyFont="1" applyFill="1" applyBorder="1" applyAlignment="1"/>
    <xf numFmtId="0" fontId="9" fillId="0" borderId="9" xfId="2" applyFont="1" applyBorder="1" applyAlignment="1"/>
    <xf numFmtId="3" fontId="5" fillId="0" borderId="9" xfId="2" applyNumberFormat="1" applyFont="1" applyBorder="1" applyAlignment="1"/>
    <xf numFmtId="49" fontId="14" fillId="0" borderId="9" xfId="5" applyNumberFormat="1" applyFont="1" applyBorder="1" applyAlignment="1"/>
    <xf numFmtId="3" fontId="5" fillId="8" borderId="9" xfId="0" quotePrefix="1" applyNumberFormat="1" applyFont="1" applyFill="1" applyBorder="1" applyAlignment="1"/>
    <xf numFmtId="0" fontId="9" fillId="0" borderId="9" xfId="0" quotePrefix="1" applyFont="1" applyBorder="1" applyAlignment="1"/>
    <xf numFmtId="3" fontId="5" fillId="0" borderId="9" xfId="0" quotePrefix="1" applyNumberFormat="1" applyFont="1" applyBorder="1" applyAlignment="1"/>
    <xf numFmtId="0" fontId="5" fillId="9" borderId="9" xfId="0" applyFont="1" applyFill="1" applyBorder="1" applyAlignment="1"/>
    <xf numFmtId="0" fontId="9" fillId="0" borderId="9" xfId="0" applyFont="1" applyBorder="1" applyAlignment="1"/>
    <xf numFmtId="3" fontId="9" fillId="0" borderId="9" xfId="0" applyNumberFormat="1" applyFont="1" applyBorder="1" applyAlignment="1"/>
    <xf numFmtId="3" fontId="9" fillId="10" borderId="9" xfId="0" applyNumberFormat="1" applyFont="1" applyFill="1" applyBorder="1" applyAlignment="1"/>
    <xf numFmtId="3" fontId="9" fillId="0" borderId="9" xfId="5" applyNumberFormat="1" applyFont="1" applyBorder="1" applyAlignment="1"/>
    <xf numFmtId="0" fontId="5" fillId="9" borderId="9" xfId="5" applyFont="1" applyFill="1" applyBorder="1" applyAlignment="1"/>
    <xf numFmtId="0" fontId="5" fillId="8" borderId="9" xfId="5" applyFont="1" applyFill="1" applyBorder="1" applyAlignment="1"/>
    <xf numFmtId="0" fontId="5" fillId="8" borderId="9" xfId="2" applyFont="1" applyFill="1" applyBorder="1" applyAlignment="1"/>
    <xf numFmtId="0" fontId="4" fillId="11" borderId="9" xfId="2" applyFont="1" applyFill="1" applyBorder="1" applyAlignment="1">
      <alignment horizontal="center" vertical="center"/>
    </xf>
    <xf numFmtId="3" fontId="5" fillId="11" borderId="9" xfId="2" applyNumberFormat="1" applyFont="1" applyFill="1" applyBorder="1" applyAlignment="1">
      <alignment vertical="center"/>
    </xf>
    <xf numFmtId="0" fontId="2" fillId="0" borderId="0" xfId="2" applyFont="1" applyAlignment="1">
      <alignment horizontal="center"/>
    </xf>
    <xf numFmtId="3" fontId="5" fillId="12" borderId="9" xfId="0" applyNumberFormat="1" applyFont="1" applyFill="1" applyBorder="1" applyAlignment="1"/>
    <xf numFmtId="3" fontId="5" fillId="12" borderId="9" xfId="0" applyNumberFormat="1" applyFont="1" applyFill="1" applyBorder="1" applyAlignment="1">
      <alignment horizontal="right"/>
    </xf>
    <xf numFmtId="3" fontId="5" fillId="12" borderId="9" xfId="5" applyNumberFormat="1" applyFont="1" applyFill="1" applyBorder="1" applyAlignment="1">
      <alignment horizontal="right"/>
    </xf>
    <xf numFmtId="3" fontId="5" fillId="12" borderId="9" xfId="0" quotePrefix="1" applyNumberFormat="1" applyFont="1" applyFill="1" applyBorder="1" applyAlignment="1">
      <alignment horizontal="right"/>
    </xf>
    <xf numFmtId="3" fontId="5" fillId="12" borderId="12" xfId="0" applyNumberFormat="1" applyFont="1" applyFill="1" applyBorder="1" applyAlignment="1"/>
    <xf numFmtId="3" fontId="5" fillId="8" borderId="9" xfId="0" quotePrefix="1" applyNumberFormat="1" applyFont="1" applyFill="1" applyBorder="1" applyAlignment="1">
      <alignment horizontal="center"/>
    </xf>
    <xf numFmtId="0" fontId="5" fillId="12" borderId="9" xfId="0" applyFont="1" applyFill="1" applyBorder="1" applyAlignment="1">
      <alignment horizontal="right"/>
    </xf>
    <xf numFmtId="0" fontId="9" fillId="0" borderId="9" xfId="0" applyFont="1" applyBorder="1" applyAlignment="1">
      <alignment horizontal="left" wrapText="1"/>
    </xf>
    <xf numFmtId="0" fontId="9" fillId="10" borderId="9" xfId="0" applyFont="1" applyFill="1" applyBorder="1" applyAlignment="1">
      <alignment horizontal="left" wrapText="1"/>
    </xf>
    <xf numFmtId="0" fontId="9" fillId="10" borderId="9" xfId="0" applyFont="1" applyFill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5" fillId="12" borderId="15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1" fontId="2" fillId="5" borderId="10" xfId="4" applyNumberFormat="1" applyFont="1" applyFill="1" applyBorder="1" applyAlignment="1">
      <alignment horizontal="center" vertical="center" wrapText="1"/>
    </xf>
    <xf numFmtId="0" fontId="4" fillId="0" borderId="9" xfId="5" applyFont="1" applyBorder="1" applyAlignment="1">
      <alignment horizontal="left" wrapText="1"/>
    </xf>
    <xf numFmtId="1" fontId="10" fillId="6" borderId="9" xfId="4" applyNumberFormat="1" applyFont="1" applyFill="1" applyBorder="1" applyAlignment="1">
      <alignment horizontal="center" vertical="center" wrapText="1"/>
    </xf>
    <xf numFmtId="0" fontId="13" fillId="7" borderId="11" xfId="5" applyFont="1" applyFill="1" applyBorder="1" applyAlignment="1">
      <alignment horizontal="center" vertical="center" wrapText="1"/>
    </xf>
    <xf numFmtId="0" fontId="13" fillId="7" borderId="12" xfId="5" applyFont="1" applyFill="1" applyBorder="1" applyAlignment="1">
      <alignment horizontal="center" vertical="center"/>
    </xf>
    <xf numFmtId="0" fontId="12" fillId="8" borderId="9" xfId="5" applyFont="1" applyFill="1" applyBorder="1" applyAlignment="1">
      <alignment horizontal="center" vertical="center" wrapText="1"/>
    </xf>
    <xf numFmtId="49" fontId="4" fillId="10" borderId="13" xfId="5" quotePrefix="1" applyNumberFormat="1" applyFont="1" applyFill="1" applyBorder="1" applyAlignment="1">
      <alignment horizontal="center" vertical="top"/>
    </xf>
    <xf numFmtId="49" fontId="4" fillId="10" borderId="12" xfId="5" quotePrefix="1" applyNumberFormat="1" applyFont="1" applyFill="1" applyBorder="1" applyAlignment="1">
      <alignment horizontal="center" vertical="top"/>
    </xf>
    <xf numFmtId="49" fontId="4" fillId="9" borderId="9" xfId="5" applyNumberFormat="1" applyFont="1" applyFill="1" applyBorder="1" applyAlignment="1">
      <alignment horizontal="left" vertical="top"/>
    </xf>
    <xf numFmtId="0" fontId="4" fillId="9" borderId="9" xfId="6" applyFont="1" applyFill="1" applyBorder="1" applyAlignment="1">
      <alignment horizontal="left" wrapText="1"/>
    </xf>
    <xf numFmtId="49" fontId="12" fillId="8" borderId="9" xfId="5" applyNumberFormat="1" applyFont="1" applyFill="1" applyBorder="1" applyAlignment="1">
      <alignment horizontal="left" vertical="top" wrapText="1"/>
    </xf>
    <xf numFmtId="49" fontId="4" fillId="9" borderId="9" xfId="5" applyNumberFormat="1" applyFont="1" applyFill="1" applyBorder="1" applyAlignment="1">
      <alignment horizontal="left" vertical="top" wrapText="1"/>
    </xf>
    <xf numFmtId="0" fontId="20" fillId="9" borderId="9" xfId="0" applyFont="1" applyFill="1" applyBorder="1"/>
    <xf numFmtId="49" fontId="12" fillId="8" borderId="13" xfId="5" applyNumberFormat="1" applyFont="1" applyFill="1" applyBorder="1" applyAlignment="1">
      <alignment horizontal="center" vertical="center" wrapText="1"/>
    </xf>
    <xf numFmtId="49" fontId="12" fillId="8" borderId="12" xfId="5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left" wrapText="1"/>
    </xf>
    <xf numFmtId="49" fontId="4" fillId="0" borderId="9" xfId="5" applyNumberFormat="1" applyFont="1" applyBorder="1" applyAlignment="1">
      <alignment horizontal="left" wrapText="1"/>
    </xf>
    <xf numFmtId="49" fontId="12" fillId="8" borderId="9" xfId="5" applyNumberFormat="1" applyFont="1" applyFill="1" applyBorder="1" applyAlignment="1">
      <alignment horizontal="left" vertical="center" wrapText="1"/>
    </xf>
    <xf numFmtId="1" fontId="4" fillId="11" borderId="9" xfId="4" applyNumberFormat="1" applyFont="1" applyFill="1" applyBorder="1" applyAlignment="1">
      <alignment horizontal="center" vertical="center" wrapText="1"/>
    </xf>
    <xf numFmtId="49" fontId="4" fillId="8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4" fillId="9" borderId="9" xfId="0" applyFont="1" applyFill="1" applyBorder="1" applyAlignment="1">
      <alignment wrapText="1"/>
    </xf>
    <xf numFmtId="0" fontId="24" fillId="9" borderId="9" xfId="0" applyFont="1" applyFill="1" applyBorder="1"/>
    <xf numFmtId="0" fontId="5" fillId="12" borderId="15" xfId="0" applyFont="1" applyFill="1" applyBorder="1" applyAlignment="1">
      <alignment horizontal="center" vertical="justify" wrapText="1"/>
    </xf>
    <xf numFmtId="0" fontId="5" fillId="12" borderId="16" xfId="0" applyFont="1" applyFill="1" applyBorder="1" applyAlignment="1">
      <alignment horizontal="center" vertical="justify" wrapText="1"/>
    </xf>
    <xf numFmtId="0" fontId="12" fillId="8" borderId="9" xfId="0" quotePrefix="1" applyFont="1" applyFill="1" applyBorder="1" applyAlignment="1">
      <alignment vertical="center" wrapText="1"/>
    </xf>
    <xf numFmtId="0" fontId="4" fillId="9" borderId="9" xfId="0" quotePrefix="1" applyFont="1" applyFill="1" applyBorder="1" applyAlignment="1">
      <alignment horizontal="left" wrapText="1"/>
    </xf>
    <xf numFmtId="49" fontId="29" fillId="8" borderId="9" xfId="5" applyNumberFormat="1" applyFont="1" applyFill="1" applyBorder="1" applyAlignment="1">
      <alignment horizontal="right"/>
    </xf>
    <xf numFmtId="49" fontId="2" fillId="9" borderId="9" xfId="5" applyNumberFormat="1" applyFont="1" applyFill="1" applyBorder="1" applyAlignment="1">
      <alignment horizontal="right"/>
    </xf>
    <xf numFmtId="49" fontId="1" fillId="0" borderId="9" xfId="5" applyNumberFormat="1" applyFont="1" applyBorder="1" applyAlignment="1">
      <alignment horizontal="right"/>
    </xf>
    <xf numFmtId="49" fontId="1" fillId="10" borderId="9" xfId="5" applyNumberFormat="1" applyFont="1" applyFill="1" applyBorder="1" applyAlignment="1">
      <alignment horizontal="right"/>
    </xf>
    <xf numFmtId="0" fontId="1" fillId="0" borderId="9" xfId="6" applyFont="1" applyBorder="1" applyAlignment="1">
      <alignment horizontal="right"/>
    </xf>
    <xf numFmtId="0" fontId="1" fillId="0" borderId="9" xfId="5" applyFont="1" applyBorder="1" applyAlignment="1">
      <alignment horizontal="right"/>
    </xf>
    <xf numFmtId="49" fontId="2" fillId="0" borderId="9" xfId="0" applyNumberFormat="1" applyFont="1" applyBorder="1" applyAlignment="1">
      <alignment horizontal="right"/>
    </xf>
    <xf numFmtId="49" fontId="29" fillId="8" borderId="9" xfId="5" applyNumberFormat="1" applyFont="1" applyFill="1" applyBorder="1" applyAlignment="1">
      <alignment horizontal="right" vertical="center"/>
    </xf>
    <xf numFmtId="49" fontId="2" fillId="0" borderId="9" xfId="5" applyNumberFormat="1" applyFont="1" applyBorder="1" applyAlignment="1">
      <alignment horizontal="right"/>
    </xf>
    <xf numFmtId="49" fontId="9" fillId="0" borderId="9" xfId="5" applyNumberFormat="1" applyFont="1" applyBorder="1" applyAlignment="1">
      <alignment horizontal="right"/>
    </xf>
    <xf numFmtId="49" fontId="28" fillId="0" borderId="9" xfId="5" applyNumberFormat="1" applyFont="1" applyBorder="1" applyAlignment="1">
      <alignment horizontal="right"/>
    </xf>
    <xf numFmtId="49" fontId="14" fillId="8" borderId="9" xfId="5" applyNumberFormat="1" applyFont="1" applyFill="1" applyBorder="1" applyAlignment="1">
      <alignment horizontal="right"/>
    </xf>
    <xf numFmtId="49" fontId="5" fillId="9" borderId="9" xfId="5" applyNumberFormat="1" applyFont="1" applyFill="1" applyBorder="1" applyAlignment="1">
      <alignment horizontal="right"/>
    </xf>
    <xf numFmtId="49" fontId="5" fillId="8" borderId="9" xfId="5" applyNumberFormat="1" applyFont="1" applyFill="1" applyBorder="1" applyAlignment="1">
      <alignment horizontal="right"/>
    </xf>
    <xf numFmtId="0" fontId="9" fillId="0" borderId="9" xfId="2" applyFont="1" applyBorder="1" applyAlignment="1">
      <alignment horizontal="right"/>
    </xf>
    <xf numFmtId="49" fontId="5" fillId="0" borderId="9" xfId="5" applyNumberFormat="1" applyFont="1" applyBorder="1" applyAlignment="1">
      <alignment horizontal="right"/>
    </xf>
    <xf numFmtId="0" fontId="9" fillId="0" borderId="9" xfId="5" applyFont="1" applyBorder="1" applyAlignment="1">
      <alignment horizontal="right"/>
    </xf>
  </cellXfs>
  <cellStyles count="7">
    <cellStyle name="Comma" xfId="1" builtinId="3"/>
    <cellStyle name="Normal" xfId="0" builtinId="0"/>
    <cellStyle name="Normal_Anexa F 140 146 10.07" xfId="5" xr:uid="{35B6A14C-81FE-473E-96F3-5980A801BCF6}"/>
    <cellStyle name="Normal_F 07" xfId="3" xr:uid="{4850BCEE-5E55-4D4E-B5CD-68F51E268FAE}"/>
    <cellStyle name="Normal_mach03" xfId="4" xr:uid="{237D7803-9F8D-4393-8329-1BA0F62192F7}"/>
    <cellStyle name="Normal_mach31" xfId="2" xr:uid="{9AC79E37-AC29-4340-92C1-B9E01191094B}"/>
    <cellStyle name="Normal_Machete buget 99" xfId="6" xr:uid="{53AD36B7-EC55-4441-9A82-98071C18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D8805EEB-4573-43AF-87BF-7C8A056CFFE3}"/>
            </a:ext>
          </a:extLst>
        </xdr:cNvPr>
        <xdr:cNvSpPr txBox="1">
          <a:spLocks noChangeArrowheads="1"/>
        </xdr:cNvSpPr>
      </xdr:nvSpPr>
      <xdr:spPr bwMode="auto">
        <a:xfrm>
          <a:off x="876300" y="714375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190</xdr:row>
      <xdr:rowOff>0</xdr:rowOff>
    </xdr:from>
    <xdr:to>
      <xdr:col>2</xdr:col>
      <xdr:colOff>19050</xdr:colOff>
      <xdr:row>190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1BBE69E-3AE4-4262-9990-6AFF21AE655C}"/>
            </a:ext>
          </a:extLst>
        </xdr:cNvPr>
        <xdr:cNvSpPr>
          <a:spLocks/>
        </xdr:cNvSpPr>
      </xdr:nvSpPr>
      <xdr:spPr bwMode="auto">
        <a:xfrm>
          <a:off x="3371850" y="27508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BC3900B2-C153-44F3-A819-9798375FE89E}"/>
            </a:ext>
          </a:extLst>
        </xdr:cNvPr>
        <xdr:cNvSpPr>
          <a:spLocks/>
        </xdr:cNvSpPr>
      </xdr:nvSpPr>
      <xdr:spPr bwMode="auto">
        <a:xfrm>
          <a:off x="3371850" y="28498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FD06A52F-B65F-4547-9290-C2AACC3B4A21}"/>
            </a:ext>
          </a:extLst>
        </xdr:cNvPr>
        <xdr:cNvSpPr>
          <a:spLocks/>
        </xdr:cNvSpPr>
      </xdr:nvSpPr>
      <xdr:spPr bwMode="auto">
        <a:xfrm>
          <a:off x="3371850" y="28498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3%20%20CAP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31.12.2021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E10">
            <v>0</v>
          </cell>
          <cell r="F10">
            <v>4500000</v>
          </cell>
          <cell r="G10">
            <v>6365000</v>
          </cell>
          <cell r="H10">
            <v>6357847</v>
          </cell>
          <cell r="I10">
            <v>6357847</v>
          </cell>
          <cell r="J10">
            <v>6357847</v>
          </cell>
          <cell r="K10">
            <v>0</v>
          </cell>
        </row>
        <row r="15">
          <cell r="I15">
            <v>0</v>
          </cell>
          <cell r="K15">
            <v>0</v>
          </cell>
        </row>
        <row r="20">
          <cell r="I20">
            <v>0</v>
          </cell>
          <cell r="K20">
            <v>0</v>
          </cell>
        </row>
        <row r="27">
          <cell r="I27">
            <v>0</v>
          </cell>
          <cell r="J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I31">
            <v>0</v>
          </cell>
          <cell r="K31">
            <v>0</v>
          </cell>
        </row>
        <row r="32">
          <cell r="I32">
            <v>0</v>
          </cell>
        </row>
        <row r="39">
          <cell r="I39">
            <v>0</v>
          </cell>
          <cell r="K39">
            <v>0</v>
          </cell>
        </row>
        <row r="48">
          <cell r="I48">
            <v>0</v>
          </cell>
          <cell r="K48">
            <v>0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I59">
            <v>0</v>
          </cell>
          <cell r="K59">
            <v>0</v>
          </cell>
        </row>
        <row r="60">
          <cell r="I60">
            <v>0</v>
          </cell>
          <cell r="K60">
            <v>0</v>
          </cell>
        </row>
        <row r="61">
          <cell r="K61">
            <v>0</v>
          </cell>
          <cell r="L61">
            <v>0</v>
          </cell>
        </row>
        <row r="63">
          <cell r="I63">
            <v>0</v>
          </cell>
          <cell r="K63">
            <v>0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71">
          <cell r="I71">
            <v>0</v>
          </cell>
          <cell r="K71">
            <v>0</v>
          </cell>
        </row>
        <row r="72">
          <cell r="K72">
            <v>0</v>
          </cell>
          <cell r="L72">
            <v>0</v>
          </cell>
        </row>
        <row r="73">
          <cell r="I73">
            <v>0</v>
          </cell>
          <cell r="K73">
            <v>0</v>
          </cell>
        </row>
        <row r="75">
          <cell r="I75">
            <v>0</v>
          </cell>
          <cell r="K75">
            <v>0</v>
          </cell>
        </row>
        <row r="76">
          <cell r="I76">
            <v>0</v>
          </cell>
          <cell r="K76">
            <v>0</v>
          </cell>
        </row>
        <row r="79">
          <cell r="K79">
            <v>0</v>
          </cell>
          <cell r="L79">
            <v>0</v>
          </cell>
        </row>
        <row r="80">
          <cell r="K80">
            <v>0</v>
          </cell>
          <cell r="L80">
            <v>0</v>
          </cell>
        </row>
        <row r="81">
          <cell r="I81">
            <v>0</v>
          </cell>
          <cell r="K81">
            <v>0</v>
          </cell>
        </row>
        <row r="82">
          <cell r="G82">
            <v>0</v>
          </cell>
          <cell r="I82">
            <v>0</v>
          </cell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98"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I105">
            <v>0</v>
          </cell>
          <cell r="K105">
            <v>0</v>
          </cell>
        </row>
        <row r="132">
          <cell r="F132">
            <v>4500000</v>
          </cell>
          <cell r="G132">
            <v>6365000</v>
          </cell>
          <cell r="H132">
            <v>6357847</v>
          </cell>
          <cell r="I132">
            <v>6357847</v>
          </cell>
          <cell r="J132">
            <v>6357847</v>
          </cell>
          <cell r="K132">
            <v>0</v>
          </cell>
          <cell r="L132">
            <v>6357847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</row>
      </sheetData>
      <sheetData sheetId="21">
        <row r="10">
          <cell r="E10">
            <v>0</v>
          </cell>
          <cell r="F10">
            <v>0</v>
          </cell>
          <cell r="G10">
            <v>234000</v>
          </cell>
          <cell r="H10">
            <v>234000</v>
          </cell>
          <cell r="I10">
            <v>234000</v>
          </cell>
          <cell r="J10">
            <v>234000</v>
          </cell>
          <cell r="K10">
            <v>0</v>
          </cell>
        </row>
        <row r="162">
          <cell r="F162">
            <v>0</v>
          </cell>
          <cell r="G162">
            <v>234000</v>
          </cell>
          <cell r="H162">
            <v>234000</v>
          </cell>
          <cell r="I162">
            <v>234000</v>
          </cell>
          <cell r="J162">
            <v>234000</v>
          </cell>
          <cell r="K162">
            <v>0</v>
          </cell>
          <cell r="L162">
            <v>234000</v>
          </cell>
        </row>
      </sheetData>
      <sheetData sheetId="22">
        <row r="10">
          <cell r="E10">
            <v>0</v>
          </cell>
          <cell r="F10">
            <v>7800000</v>
          </cell>
          <cell r="G10">
            <v>8145000</v>
          </cell>
          <cell r="H10">
            <v>8024225</v>
          </cell>
          <cell r="I10">
            <v>8024225</v>
          </cell>
          <cell r="J10">
            <v>8024225</v>
          </cell>
          <cell r="K10">
            <v>0</v>
          </cell>
        </row>
        <row r="58">
          <cell r="F58">
            <v>7800000</v>
          </cell>
          <cell r="G58">
            <v>8145000</v>
          </cell>
          <cell r="H58">
            <v>8024225</v>
          </cell>
          <cell r="I58">
            <v>8024225</v>
          </cell>
          <cell r="J58">
            <v>8024225</v>
          </cell>
          <cell r="K58">
            <v>0</v>
          </cell>
          <cell r="L58">
            <v>8024225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0</v>
          </cell>
        </row>
      </sheetData>
      <sheetData sheetId="23">
        <row r="10">
          <cell r="D10">
            <v>2450800</v>
          </cell>
          <cell r="E10">
            <v>1024800</v>
          </cell>
          <cell r="F10">
            <v>16850800</v>
          </cell>
          <cell r="G10">
            <v>15424800</v>
          </cell>
          <cell r="H10">
            <v>14551727</v>
          </cell>
          <cell r="I10">
            <v>14551727</v>
          </cell>
          <cell r="J10">
            <v>14551727</v>
          </cell>
          <cell r="K10">
            <v>0</v>
          </cell>
        </row>
        <row r="131">
          <cell r="F131">
            <v>14400000</v>
          </cell>
          <cell r="G131">
            <v>14400000</v>
          </cell>
          <cell r="H131">
            <v>14376856</v>
          </cell>
          <cell r="I131">
            <v>14376856</v>
          </cell>
          <cell r="J131">
            <v>14376856</v>
          </cell>
          <cell r="K131">
            <v>0</v>
          </cell>
          <cell r="L131">
            <v>14376856</v>
          </cell>
        </row>
        <row r="132">
          <cell r="K132">
            <v>0</v>
          </cell>
          <cell r="L132">
            <v>0</v>
          </cell>
        </row>
        <row r="181">
          <cell r="H181">
            <v>-19903</v>
          </cell>
          <cell r="I181">
            <v>-19903</v>
          </cell>
          <cell r="J181">
            <v>-19903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239">
          <cell r="D239">
            <v>161785</v>
          </cell>
          <cell r="E239">
            <v>87217</v>
          </cell>
          <cell r="F239">
            <v>161785</v>
          </cell>
          <cell r="G239">
            <v>87217</v>
          </cell>
          <cell r="H239">
            <v>19555</v>
          </cell>
          <cell r="I239">
            <v>19555</v>
          </cell>
          <cell r="J239">
            <v>19555</v>
          </cell>
          <cell r="K239">
            <v>0</v>
          </cell>
          <cell r="L239">
            <v>2190</v>
          </cell>
        </row>
        <row r="240">
          <cell r="D240">
            <v>1449615</v>
          </cell>
          <cell r="E240">
            <v>781483</v>
          </cell>
          <cell r="F240">
            <v>1449615</v>
          </cell>
          <cell r="G240">
            <v>781483</v>
          </cell>
          <cell r="H240">
            <v>175219</v>
          </cell>
          <cell r="I240">
            <v>175219</v>
          </cell>
          <cell r="J240">
            <v>175219</v>
          </cell>
          <cell r="K240">
            <v>0</v>
          </cell>
          <cell r="L240">
            <v>25289</v>
          </cell>
        </row>
        <row r="241">
          <cell r="D241">
            <v>839400</v>
          </cell>
          <cell r="E241">
            <v>156100</v>
          </cell>
          <cell r="F241">
            <v>839400</v>
          </cell>
          <cell r="G241">
            <v>156100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57">
          <cell r="K257">
            <v>0</v>
          </cell>
        </row>
        <row r="258">
          <cell r="K258">
            <v>0</v>
          </cell>
          <cell r="L258">
            <v>10769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309651</v>
          </cell>
        </row>
      </sheetData>
      <sheetData sheetId="24">
        <row r="10">
          <cell r="E10">
            <v>0</v>
          </cell>
          <cell r="F10">
            <v>3000000</v>
          </cell>
          <cell r="G10">
            <v>3800000</v>
          </cell>
          <cell r="H10">
            <v>3780136</v>
          </cell>
          <cell r="I10">
            <v>3780136</v>
          </cell>
          <cell r="J10">
            <v>3780136</v>
          </cell>
          <cell r="K10">
            <v>0</v>
          </cell>
        </row>
        <row r="131">
          <cell r="F131">
            <v>3000000</v>
          </cell>
          <cell r="G131">
            <v>3800000</v>
          </cell>
          <cell r="H131">
            <v>3780136</v>
          </cell>
          <cell r="I131">
            <v>3780136</v>
          </cell>
          <cell r="J131">
            <v>3780136</v>
          </cell>
          <cell r="K131">
            <v>0</v>
          </cell>
          <cell r="L131">
            <v>3780136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94">
          <cell r="K194">
            <v>0</v>
          </cell>
          <cell r="L194">
            <v>0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145446</v>
          </cell>
        </row>
      </sheetData>
      <sheetData sheetId="25">
        <row r="10">
          <cell r="E10">
            <v>0</v>
          </cell>
          <cell r="F10">
            <v>330000</v>
          </cell>
          <cell r="G10">
            <v>240000</v>
          </cell>
          <cell r="H10">
            <v>163900</v>
          </cell>
          <cell r="I10">
            <v>163900</v>
          </cell>
          <cell r="J10">
            <v>163900</v>
          </cell>
          <cell r="K10">
            <v>0</v>
          </cell>
        </row>
        <row r="56">
          <cell r="F56">
            <v>5000</v>
          </cell>
          <cell r="G56">
            <v>16000</v>
          </cell>
          <cell r="H56">
            <v>15850</v>
          </cell>
          <cell r="I56">
            <v>15850</v>
          </cell>
          <cell r="J56">
            <v>15850</v>
          </cell>
          <cell r="K56">
            <v>0</v>
          </cell>
          <cell r="L56">
            <v>15850</v>
          </cell>
        </row>
        <row r="97">
          <cell r="F97">
            <v>35000</v>
          </cell>
          <cell r="G97">
            <v>10000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F98">
            <v>77000</v>
          </cell>
          <cell r="G98">
            <v>4000</v>
          </cell>
          <cell r="H98">
            <v>2159</v>
          </cell>
          <cell r="I98">
            <v>2159</v>
          </cell>
          <cell r="J98">
            <v>2159</v>
          </cell>
          <cell r="K98">
            <v>0</v>
          </cell>
          <cell r="L98">
            <v>2159</v>
          </cell>
        </row>
        <row r="99">
          <cell r="F99">
            <v>33000</v>
          </cell>
          <cell r="G99">
            <v>20000</v>
          </cell>
          <cell r="H99">
            <v>18891</v>
          </cell>
          <cell r="I99">
            <v>18891</v>
          </cell>
          <cell r="J99">
            <v>18891</v>
          </cell>
          <cell r="K99">
            <v>0</v>
          </cell>
          <cell r="L99">
            <v>18891</v>
          </cell>
        </row>
        <row r="100">
          <cell r="K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I104">
            <v>0</v>
          </cell>
          <cell r="K104">
            <v>0</v>
          </cell>
        </row>
        <row r="155">
          <cell r="F155">
            <v>0</v>
          </cell>
          <cell r="K155">
            <v>0</v>
          </cell>
          <cell r="L155">
            <v>0</v>
          </cell>
        </row>
        <row r="156">
          <cell r="F156">
            <v>0</v>
          </cell>
          <cell r="K156">
            <v>0</v>
          </cell>
          <cell r="L156">
            <v>0</v>
          </cell>
        </row>
        <row r="157">
          <cell r="F157">
            <v>0</v>
          </cell>
          <cell r="K157">
            <v>0</v>
          </cell>
          <cell r="L157">
            <v>0</v>
          </cell>
        </row>
        <row r="158">
          <cell r="F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>
            <v>0</v>
          </cell>
          <cell r="K159">
            <v>0</v>
          </cell>
          <cell r="L159">
            <v>0</v>
          </cell>
        </row>
        <row r="160">
          <cell r="F160">
            <v>0</v>
          </cell>
          <cell r="K160">
            <v>0</v>
          </cell>
          <cell r="L160">
            <v>0</v>
          </cell>
        </row>
        <row r="161">
          <cell r="F161">
            <v>180000</v>
          </cell>
          <cell r="G161">
            <v>190000</v>
          </cell>
          <cell r="H161">
            <v>127000</v>
          </cell>
          <cell r="I161">
            <v>127000</v>
          </cell>
          <cell r="J161">
            <v>127000</v>
          </cell>
          <cell r="K161">
            <v>0</v>
          </cell>
          <cell r="L161">
            <v>127000</v>
          </cell>
        </row>
        <row r="162">
          <cell r="F162">
            <v>0</v>
          </cell>
          <cell r="K162">
            <v>0</v>
          </cell>
          <cell r="L16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</sheetData>
      <sheetData sheetId="2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280">
          <cell r="D280">
            <v>18111135</v>
          </cell>
          <cell r="E280">
            <v>12501960</v>
          </cell>
          <cell r="F280">
            <v>18111135</v>
          </cell>
          <cell r="G280">
            <v>12501960</v>
          </cell>
          <cell r="H280">
            <v>5241181</v>
          </cell>
          <cell r="I280">
            <v>5241181</v>
          </cell>
          <cell r="J280">
            <v>5241181</v>
          </cell>
          <cell r="K280">
            <v>0</v>
          </cell>
        </row>
        <row r="289">
          <cell r="L289">
            <v>2196</v>
          </cell>
        </row>
        <row r="298">
          <cell r="F298">
            <v>560025</v>
          </cell>
          <cell r="G298">
            <v>127044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</row>
        <row r="299">
          <cell r="F299">
            <v>3173475</v>
          </cell>
          <cell r="G299">
            <v>719916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>
            <v>664800</v>
          </cell>
          <cell r="G300">
            <v>15000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8">
          <cell r="F308">
            <v>472501</v>
          </cell>
          <cell r="G308">
            <v>57975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>
            <v>2677504</v>
          </cell>
          <cell r="G309">
            <v>328525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F310">
            <v>309330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8">
          <cell r="F318">
            <v>1538025</v>
          </cell>
          <cell r="G318">
            <v>1688025</v>
          </cell>
          <cell r="H318">
            <v>786248</v>
          </cell>
          <cell r="I318">
            <v>786248</v>
          </cell>
          <cell r="J318">
            <v>786248</v>
          </cell>
          <cell r="K318">
            <v>0</v>
          </cell>
          <cell r="L318">
            <v>0</v>
          </cell>
        </row>
        <row r="319">
          <cell r="F319">
            <v>8715475</v>
          </cell>
          <cell r="G319">
            <v>9565475</v>
          </cell>
          <cell r="H319">
            <v>4454933</v>
          </cell>
          <cell r="I319">
            <v>4454933</v>
          </cell>
          <cell r="J319">
            <v>4454933</v>
          </cell>
          <cell r="K319">
            <v>0</v>
          </cell>
          <cell r="L319">
            <v>1220</v>
          </cell>
        </row>
      </sheetData>
      <sheetData sheetId="27">
        <row r="10">
          <cell r="D10">
            <v>998200</v>
          </cell>
          <cell r="E10">
            <v>731200</v>
          </cell>
          <cell r="F10">
            <v>998200</v>
          </cell>
          <cell r="G10">
            <v>731200</v>
          </cell>
          <cell r="H10">
            <v>141134</v>
          </cell>
          <cell r="I10">
            <v>141134</v>
          </cell>
          <cell r="J10">
            <v>141134</v>
          </cell>
          <cell r="K10">
            <v>0</v>
          </cell>
        </row>
        <row r="252">
          <cell r="F252">
            <v>0</v>
          </cell>
          <cell r="G252">
            <v>0</v>
          </cell>
          <cell r="I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I253">
            <v>0</v>
          </cell>
          <cell r="K253">
            <v>0</v>
          </cell>
        </row>
        <row r="254">
          <cell r="F254">
            <v>0</v>
          </cell>
          <cell r="G254">
            <v>0</v>
          </cell>
          <cell r="K254">
            <v>0</v>
          </cell>
          <cell r="L254">
            <v>0</v>
          </cell>
        </row>
        <row r="259">
          <cell r="D259">
            <v>0</v>
          </cell>
          <cell r="E259">
            <v>0</v>
          </cell>
          <cell r="I259">
            <v>0</v>
          </cell>
          <cell r="K259">
            <v>0</v>
          </cell>
        </row>
        <row r="260">
          <cell r="D260">
            <v>0</v>
          </cell>
          <cell r="E260">
            <v>0</v>
          </cell>
          <cell r="I260">
            <v>0</v>
          </cell>
          <cell r="K260">
            <v>0</v>
          </cell>
        </row>
        <row r="261">
          <cell r="D261">
            <v>0</v>
          </cell>
          <cell r="K261">
            <v>0</v>
          </cell>
          <cell r="L261">
            <v>0</v>
          </cell>
        </row>
        <row r="264">
          <cell r="I264">
            <v>0</v>
          </cell>
          <cell r="K264">
            <v>0</v>
          </cell>
        </row>
        <row r="265">
          <cell r="K265">
            <v>0</v>
          </cell>
        </row>
        <row r="266">
          <cell r="K266">
            <v>0</v>
          </cell>
        </row>
        <row r="267">
          <cell r="F267">
            <v>998200</v>
          </cell>
          <cell r="G267">
            <v>731200</v>
          </cell>
          <cell r="H267">
            <v>141134</v>
          </cell>
          <cell r="I267">
            <v>141134</v>
          </cell>
          <cell r="J267">
            <v>141134</v>
          </cell>
          <cell r="K267">
            <v>0</v>
          </cell>
          <cell r="L267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7 TOTAL"/>
      <sheetName val="CSM"/>
      <sheetName val="Zone verzi"/>
      <sheetName val="67020330"/>
      <sheetName val="6703004"/>
      <sheetName val="67020306"/>
      <sheetName val="670250"/>
      <sheetName val="XX"/>
      <sheetName val="YY"/>
    </sheetNames>
    <sheetDataSet>
      <sheetData sheetId="0"/>
      <sheetData sheetId="1">
        <row r="14">
          <cell r="E14">
            <v>0</v>
          </cell>
        </row>
        <row r="15">
          <cell r="E15">
            <v>0</v>
          </cell>
        </row>
        <row r="18">
          <cell r="I18">
            <v>0</v>
          </cell>
          <cell r="K18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33">
          <cell r="I33">
            <v>0</v>
          </cell>
        </row>
        <row r="34">
          <cell r="J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9">
          <cell r="K39">
            <v>0</v>
          </cell>
          <cell r="L39">
            <v>0</v>
          </cell>
        </row>
        <row r="41">
          <cell r="K41">
            <v>0</v>
          </cell>
          <cell r="L41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3">
          <cell r="K63">
            <v>0</v>
          </cell>
        </row>
        <row r="64">
          <cell r="F64">
            <v>45131</v>
          </cell>
          <cell r="G64">
            <v>45131</v>
          </cell>
          <cell r="H64">
            <v>37082</v>
          </cell>
          <cell r="I64">
            <v>37082</v>
          </cell>
          <cell r="J64">
            <v>37082</v>
          </cell>
          <cell r="K64">
            <v>0</v>
          </cell>
          <cell r="L64">
            <v>32135</v>
          </cell>
        </row>
        <row r="65">
          <cell r="K65">
            <v>0</v>
          </cell>
        </row>
        <row r="66">
          <cell r="E66">
            <v>0</v>
          </cell>
          <cell r="F66">
            <v>7100</v>
          </cell>
          <cell r="G66">
            <v>7100</v>
          </cell>
          <cell r="H66">
            <v>3982</v>
          </cell>
          <cell r="I66">
            <v>3982</v>
          </cell>
          <cell r="J66">
            <v>3982</v>
          </cell>
          <cell r="K66">
            <v>0</v>
          </cell>
          <cell r="L66">
            <v>3982</v>
          </cell>
        </row>
        <row r="67">
          <cell r="F67">
            <v>5100</v>
          </cell>
          <cell r="G67">
            <v>5100</v>
          </cell>
          <cell r="H67">
            <v>2989</v>
          </cell>
          <cell r="I67">
            <v>2989</v>
          </cell>
          <cell r="J67">
            <v>2989</v>
          </cell>
          <cell r="K67">
            <v>0</v>
          </cell>
          <cell r="L67">
            <v>2989</v>
          </cell>
        </row>
        <row r="68">
          <cell r="F68">
            <v>2000</v>
          </cell>
          <cell r="G68">
            <v>2000</v>
          </cell>
          <cell r="H68">
            <v>993</v>
          </cell>
          <cell r="I68">
            <v>993</v>
          </cell>
          <cell r="J68">
            <v>993</v>
          </cell>
          <cell r="K68">
            <v>0</v>
          </cell>
          <cell r="L68">
            <v>993</v>
          </cell>
        </row>
        <row r="83">
          <cell r="F83">
            <v>3300</v>
          </cell>
          <cell r="G83">
            <v>1680</v>
          </cell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K91">
            <v>0</v>
          </cell>
          <cell r="L91">
            <v>0</v>
          </cell>
        </row>
        <row r="92">
          <cell r="E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95">
          <cell r="K95">
            <v>0</v>
          </cell>
          <cell r="L95">
            <v>0</v>
          </cell>
        </row>
        <row r="105">
          <cell r="K105">
            <v>0</v>
          </cell>
        </row>
        <row r="106">
          <cell r="I106">
            <v>0</v>
          </cell>
          <cell r="K106">
            <v>0</v>
          </cell>
        </row>
        <row r="107">
          <cell r="K107">
            <v>0</v>
          </cell>
        </row>
        <row r="108">
          <cell r="E108">
            <v>0</v>
          </cell>
          <cell r="K108">
            <v>0</v>
          </cell>
        </row>
        <row r="109">
          <cell r="E109">
            <v>0</v>
          </cell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E112">
            <v>0</v>
          </cell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E117">
            <v>0</v>
          </cell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K128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K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64">
          <cell r="F164">
            <v>0</v>
          </cell>
          <cell r="K164">
            <v>0</v>
          </cell>
        </row>
        <row r="165">
          <cell r="F165">
            <v>0</v>
          </cell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K181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3">
          <cell r="K193">
            <v>0</v>
          </cell>
          <cell r="L193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08">
          <cell r="K208">
            <v>0</v>
          </cell>
          <cell r="L208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  <cell r="L213">
            <v>0</v>
          </cell>
        </row>
        <row r="215">
          <cell r="K215">
            <v>0</v>
          </cell>
          <cell r="L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  <cell r="L217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  <cell r="L221">
            <v>0</v>
          </cell>
        </row>
        <row r="223"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  <cell r="L225">
            <v>0</v>
          </cell>
        </row>
        <row r="227">
          <cell r="K227">
            <v>0</v>
          </cell>
          <cell r="L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  <cell r="L229">
            <v>0</v>
          </cell>
        </row>
        <row r="231">
          <cell r="K231">
            <v>0</v>
          </cell>
          <cell r="L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  <cell r="L233">
            <v>0</v>
          </cell>
        </row>
        <row r="235">
          <cell r="K235">
            <v>0</v>
          </cell>
          <cell r="L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  <cell r="L237">
            <v>0</v>
          </cell>
        </row>
        <row r="239">
          <cell r="K239">
            <v>0</v>
          </cell>
          <cell r="L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  <cell r="L241">
            <v>0</v>
          </cell>
        </row>
        <row r="243">
          <cell r="K243">
            <v>0</v>
          </cell>
          <cell r="L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  <cell r="L245">
            <v>0</v>
          </cell>
        </row>
        <row r="247">
          <cell r="K247">
            <v>0</v>
          </cell>
          <cell r="L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  <cell r="L249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F271">
            <v>0</v>
          </cell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F273">
            <v>0</v>
          </cell>
          <cell r="G273">
            <v>0</v>
          </cell>
          <cell r="K273">
            <v>0</v>
          </cell>
          <cell r="L273">
            <v>0</v>
          </cell>
        </row>
      </sheetData>
      <sheetData sheetId="2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3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F105">
            <v>30000</v>
          </cell>
          <cell r="G105">
            <v>30000</v>
          </cell>
          <cell r="H105">
            <v>10059</v>
          </cell>
          <cell r="I105">
            <v>10059</v>
          </cell>
          <cell r="J105">
            <v>10059</v>
          </cell>
          <cell r="K105">
            <v>0</v>
          </cell>
          <cell r="L105">
            <v>10059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4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I105">
            <v>0</v>
          </cell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10980000</v>
          </cell>
          <cell r="G132">
            <v>6915911</v>
          </cell>
          <cell r="H132">
            <v>10980000</v>
          </cell>
          <cell r="I132">
            <v>10980000</v>
          </cell>
          <cell r="J132">
            <v>6915911</v>
          </cell>
          <cell r="K132">
            <v>4064089</v>
          </cell>
          <cell r="L132">
            <v>6915911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E185">
            <v>0</v>
          </cell>
          <cell r="F185">
            <v>162000</v>
          </cell>
          <cell r="G185">
            <v>162000</v>
          </cell>
          <cell r="H185">
            <v>162000</v>
          </cell>
          <cell r="I185">
            <v>162000</v>
          </cell>
          <cell r="J185">
            <v>162000</v>
          </cell>
          <cell r="K185">
            <v>0</v>
          </cell>
          <cell r="L185">
            <v>162000</v>
          </cell>
        </row>
        <row r="186">
          <cell r="E186">
            <v>0</v>
          </cell>
          <cell r="F186">
            <v>162000</v>
          </cell>
          <cell r="G186">
            <v>162000</v>
          </cell>
          <cell r="H186">
            <v>162000</v>
          </cell>
          <cell r="I186">
            <v>162000</v>
          </cell>
          <cell r="J186">
            <v>162000</v>
          </cell>
          <cell r="K186">
            <v>0</v>
          </cell>
          <cell r="L186">
            <v>162000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5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3000000</v>
          </cell>
          <cell r="G132">
            <v>2003200</v>
          </cell>
          <cell r="H132">
            <v>3000000</v>
          </cell>
          <cell r="I132">
            <v>3000000</v>
          </cell>
          <cell r="J132">
            <v>2003200</v>
          </cell>
          <cell r="K132">
            <v>996800</v>
          </cell>
          <cell r="L132">
            <v>2003200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6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188454</v>
          </cell>
          <cell r="G210">
            <v>188454</v>
          </cell>
          <cell r="H210">
            <v>36865</v>
          </cell>
          <cell r="I210">
            <v>36865</v>
          </cell>
          <cell r="J210">
            <v>36865</v>
          </cell>
          <cell r="K210">
            <v>0</v>
          </cell>
          <cell r="L210">
            <v>1514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7">
        <row r="15">
          <cell r="D15">
            <v>0</v>
          </cell>
        </row>
        <row r="16">
          <cell r="D16">
            <v>0</v>
          </cell>
        </row>
        <row r="19">
          <cell r="J19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33">
          <cell r="J33">
            <v>0</v>
          </cell>
        </row>
        <row r="34">
          <cell r="I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9">
          <cell r="J39">
            <v>0</v>
          </cell>
          <cell r="K39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1">
          <cell r="J181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  <sheetData sheetId="8">
        <row r="15">
          <cell r="D15">
            <v>0</v>
          </cell>
        </row>
        <row r="16">
          <cell r="D16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1">
          <cell r="J181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D84F-112A-4281-8BBA-19A51375A6F9}">
  <sheetPr>
    <tabColor theme="5" tint="-0.249977111117893"/>
  </sheetPr>
  <dimension ref="A1:M306"/>
  <sheetViews>
    <sheetView tabSelected="1" topLeftCell="A184" zoomScaleNormal="100" zoomScaleSheetLayoutView="85" workbookViewId="0">
      <selection activeCell="A294" sqref="A294:B294"/>
    </sheetView>
  </sheetViews>
  <sheetFormatPr defaultRowHeight="12.75"/>
  <cols>
    <col min="1" max="1" width="5.140625" style="1" customWidth="1"/>
    <col min="2" max="2" width="45.42578125" style="101" customWidth="1"/>
    <col min="3" max="3" width="9.42578125" style="1" customWidth="1"/>
    <col min="4" max="4" width="13.5703125" style="1" customWidth="1"/>
    <col min="5" max="5" width="12" style="1" customWidth="1"/>
    <col min="6" max="6" width="14.5703125" style="1" customWidth="1"/>
    <col min="7" max="7" width="14.7109375" style="1" customWidth="1"/>
    <col min="8" max="8" width="14.140625" style="1" customWidth="1"/>
    <col min="9" max="9" width="14.7109375" style="1" bestFit="1" customWidth="1"/>
    <col min="10" max="10" width="12.5703125" style="1" customWidth="1"/>
    <col min="11" max="11" width="12.28515625" style="1" customWidth="1"/>
    <col min="12" max="12" width="14.5703125" style="1" customWidth="1"/>
    <col min="13" max="256" width="9.140625" style="1"/>
    <col min="257" max="257" width="5.140625" style="1" customWidth="1"/>
    <col min="258" max="258" width="45.42578125" style="1" customWidth="1"/>
    <col min="259" max="259" width="9.42578125" style="1" customWidth="1"/>
    <col min="260" max="260" width="13.5703125" style="1" customWidth="1"/>
    <col min="261" max="261" width="12" style="1" customWidth="1"/>
    <col min="262" max="262" width="14.5703125" style="1" customWidth="1"/>
    <col min="263" max="263" width="14.7109375" style="1" customWidth="1"/>
    <col min="264" max="264" width="14.140625" style="1" customWidth="1"/>
    <col min="265" max="265" width="14.7109375" style="1" bestFit="1" customWidth="1"/>
    <col min="266" max="266" width="12.5703125" style="1" customWidth="1"/>
    <col min="267" max="267" width="12.28515625" style="1" customWidth="1"/>
    <col min="268" max="268" width="14.5703125" style="1" customWidth="1"/>
    <col min="269" max="512" width="9.140625" style="1"/>
    <col min="513" max="513" width="5.140625" style="1" customWidth="1"/>
    <col min="514" max="514" width="45.42578125" style="1" customWidth="1"/>
    <col min="515" max="515" width="9.42578125" style="1" customWidth="1"/>
    <col min="516" max="516" width="13.5703125" style="1" customWidth="1"/>
    <col min="517" max="517" width="12" style="1" customWidth="1"/>
    <col min="518" max="518" width="14.5703125" style="1" customWidth="1"/>
    <col min="519" max="519" width="14.7109375" style="1" customWidth="1"/>
    <col min="520" max="520" width="14.140625" style="1" customWidth="1"/>
    <col min="521" max="521" width="14.7109375" style="1" bestFit="1" customWidth="1"/>
    <col min="522" max="522" width="12.5703125" style="1" customWidth="1"/>
    <col min="523" max="523" width="12.28515625" style="1" customWidth="1"/>
    <col min="524" max="524" width="14.5703125" style="1" customWidth="1"/>
    <col min="525" max="768" width="9.140625" style="1"/>
    <col min="769" max="769" width="5.140625" style="1" customWidth="1"/>
    <col min="770" max="770" width="45.42578125" style="1" customWidth="1"/>
    <col min="771" max="771" width="9.42578125" style="1" customWidth="1"/>
    <col min="772" max="772" width="13.5703125" style="1" customWidth="1"/>
    <col min="773" max="773" width="12" style="1" customWidth="1"/>
    <col min="774" max="774" width="14.5703125" style="1" customWidth="1"/>
    <col min="775" max="775" width="14.7109375" style="1" customWidth="1"/>
    <col min="776" max="776" width="14.140625" style="1" customWidth="1"/>
    <col min="777" max="777" width="14.7109375" style="1" bestFit="1" customWidth="1"/>
    <col min="778" max="778" width="12.5703125" style="1" customWidth="1"/>
    <col min="779" max="779" width="12.28515625" style="1" customWidth="1"/>
    <col min="780" max="780" width="14.5703125" style="1" customWidth="1"/>
    <col min="781" max="1024" width="9.140625" style="1"/>
    <col min="1025" max="1025" width="5.140625" style="1" customWidth="1"/>
    <col min="1026" max="1026" width="45.42578125" style="1" customWidth="1"/>
    <col min="1027" max="1027" width="9.42578125" style="1" customWidth="1"/>
    <col min="1028" max="1028" width="13.5703125" style="1" customWidth="1"/>
    <col min="1029" max="1029" width="12" style="1" customWidth="1"/>
    <col min="1030" max="1030" width="14.5703125" style="1" customWidth="1"/>
    <col min="1031" max="1031" width="14.7109375" style="1" customWidth="1"/>
    <col min="1032" max="1032" width="14.140625" style="1" customWidth="1"/>
    <col min="1033" max="1033" width="14.7109375" style="1" bestFit="1" customWidth="1"/>
    <col min="1034" max="1034" width="12.5703125" style="1" customWidth="1"/>
    <col min="1035" max="1035" width="12.28515625" style="1" customWidth="1"/>
    <col min="1036" max="1036" width="14.5703125" style="1" customWidth="1"/>
    <col min="1037" max="1280" width="9.140625" style="1"/>
    <col min="1281" max="1281" width="5.140625" style="1" customWidth="1"/>
    <col min="1282" max="1282" width="45.42578125" style="1" customWidth="1"/>
    <col min="1283" max="1283" width="9.42578125" style="1" customWidth="1"/>
    <col min="1284" max="1284" width="13.5703125" style="1" customWidth="1"/>
    <col min="1285" max="1285" width="12" style="1" customWidth="1"/>
    <col min="1286" max="1286" width="14.5703125" style="1" customWidth="1"/>
    <col min="1287" max="1287" width="14.7109375" style="1" customWidth="1"/>
    <col min="1288" max="1288" width="14.140625" style="1" customWidth="1"/>
    <col min="1289" max="1289" width="14.7109375" style="1" bestFit="1" customWidth="1"/>
    <col min="1290" max="1290" width="12.5703125" style="1" customWidth="1"/>
    <col min="1291" max="1291" width="12.28515625" style="1" customWidth="1"/>
    <col min="1292" max="1292" width="14.5703125" style="1" customWidth="1"/>
    <col min="1293" max="1536" width="9.140625" style="1"/>
    <col min="1537" max="1537" width="5.140625" style="1" customWidth="1"/>
    <col min="1538" max="1538" width="45.42578125" style="1" customWidth="1"/>
    <col min="1539" max="1539" width="9.42578125" style="1" customWidth="1"/>
    <col min="1540" max="1540" width="13.5703125" style="1" customWidth="1"/>
    <col min="1541" max="1541" width="12" style="1" customWidth="1"/>
    <col min="1542" max="1542" width="14.5703125" style="1" customWidth="1"/>
    <col min="1543" max="1543" width="14.7109375" style="1" customWidth="1"/>
    <col min="1544" max="1544" width="14.140625" style="1" customWidth="1"/>
    <col min="1545" max="1545" width="14.7109375" style="1" bestFit="1" customWidth="1"/>
    <col min="1546" max="1546" width="12.5703125" style="1" customWidth="1"/>
    <col min="1547" max="1547" width="12.28515625" style="1" customWidth="1"/>
    <col min="1548" max="1548" width="14.5703125" style="1" customWidth="1"/>
    <col min="1549" max="1792" width="9.140625" style="1"/>
    <col min="1793" max="1793" width="5.140625" style="1" customWidth="1"/>
    <col min="1794" max="1794" width="45.42578125" style="1" customWidth="1"/>
    <col min="1795" max="1795" width="9.42578125" style="1" customWidth="1"/>
    <col min="1796" max="1796" width="13.5703125" style="1" customWidth="1"/>
    <col min="1797" max="1797" width="12" style="1" customWidth="1"/>
    <col min="1798" max="1798" width="14.5703125" style="1" customWidth="1"/>
    <col min="1799" max="1799" width="14.7109375" style="1" customWidth="1"/>
    <col min="1800" max="1800" width="14.140625" style="1" customWidth="1"/>
    <col min="1801" max="1801" width="14.7109375" style="1" bestFit="1" customWidth="1"/>
    <col min="1802" max="1802" width="12.5703125" style="1" customWidth="1"/>
    <col min="1803" max="1803" width="12.28515625" style="1" customWidth="1"/>
    <col min="1804" max="1804" width="14.5703125" style="1" customWidth="1"/>
    <col min="1805" max="2048" width="9.140625" style="1"/>
    <col min="2049" max="2049" width="5.140625" style="1" customWidth="1"/>
    <col min="2050" max="2050" width="45.42578125" style="1" customWidth="1"/>
    <col min="2051" max="2051" width="9.42578125" style="1" customWidth="1"/>
    <col min="2052" max="2052" width="13.5703125" style="1" customWidth="1"/>
    <col min="2053" max="2053" width="12" style="1" customWidth="1"/>
    <col min="2054" max="2054" width="14.5703125" style="1" customWidth="1"/>
    <col min="2055" max="2055" width="14.7109375" style="1" customWidth="1"/>
    <col min="2056" max="2056" width="14.140625" style="1" customWidth="1"/>
    <col min="2057" max="2057" width="14.7109375" style="1" bestFit="1" customWidth="1"/>
    <col min="2058" max="2058" width="12.5703125" style="1" customWidth="1"/>
    <col min="2059" max="2059" width="12.28515625" style="1" customWidth="1"/>
    <col min="2060" max="2060" width="14.5703125" style="1" customWidth="1"/>
    <col min="2061" max="2304" width="9.140625" style="1"/>
    <col min="2305" max="2305" width="5.140625" style="1" customWidth="1"/>
    <col min="2306" max="2306" width="45.42578125" style="1" customWidth="1"/>
    <col min="2307" max="2307" width="9.42578125" style="1" customWidth="1"/>
    <col min="2308" max="2308" width="13.5703125" style="1" customWidth="1"/>
    <col min="2309" max="2309" width="12" style="1" customWidth="1"/>
    <col min="2310" max="2310" width="14.5703125" style="1" customWidth="1"/>
    <col min="2311" max="2311" width="14.7109375" style="1" customWidth="1"/>
    <col min="2312" max="2312" width="14.140625" style="1" customWidth="1"/>
    <col min="2313" max="2313" width="14.7109375" style="1" bestFit="1" customWidth="1"/>
    <col min="2314" max="2314" width="12.5703125" style="1" customWidth="1"/>
    <col min="2315" max="2315" width="12.28515625" style="1" customWidth="1"/>
    <col min="2316" max="2316" width="14.5703125" style="1" customWidth="1"/>
    <col min="2317" max="2560" width="9.140625" style="1"/>
    <col min="2561" max="2561" width="5.140625" style="1" customWidth="1"/>
    <col min="2562" max="2562" width="45.42578125" style="1" customWidth="1"/>
    <col min="2563" max="2563" width="9.42578125" style="1" customWidth="1"/>
    <col min="2564" max="2564" width="13.5703125" style="1" customWidth="1"/>
    <col min="2565" max="2565" width="12" style="1" customWidth="1"/>
    <col min="2566" max="2566" width="14.5703125" style="1" customWidth="1"/>
    <col min="2567" max="2567" width="14.7109375" style="1" customWidth="1"/>
    <col min="2568" max="2568" width="14.140625" style="1" customWidth="1"/>
    <col min="2569" max="2569" width="14.7109375" style="1" bestFit="1" customWidth="1"/>
    <col min="2570" max="2570" width="12.5703125" style="1" customWidth="1"/>
    <col min="2571" max="2571" width="12.28515625" style="1" customWidth="1"/>
    <col min="2572" max="2572" width="14.5703125" style="1" customWidth="1"/>
    <col min="2573" max="2816" width="9.140625" style="1"/>
    <col min="2817" max="2817" width="5.140625" style="1" customWidth="1"/>
    <col min="2818" max="2818" width="45.42578125" style="1" customWidth="1"/>
    <col min="2819" max="2819" width="9.42578125" style="1" customWidth="1"/>
    <col min="2820" max="2820" width="13.5703125" style="1" customWidth="1"/>
    <col min="2821" max="2821" width="12" style="1" customWidth="1"/>
    <col min="2822" max="2822" width="14.5703125" style="1" customWidth="1"/>
    <col min="2823" max="2823" width="14.7109375" style="1" customWidth="1"/>
    <col min="2824" max="2824" width="14.140625" style="1" customWidth="1"/>
    <col min="2825" max="2825" width="14.7109375" style="1" bestFit="1" customWidth="1"/>
    <col min="2826" max="2826" width="12.5703125" style="1" customWidth="1"/>
    <col min="2827" max="2827" width="12.28515625" style="1" customWidth="1"/>
    <col min="2828" max="2828" width="14.5703125" style="1" customWidth="1"/>
    <col min="2829" max="3072" width="9.140625" style="1"/>
    <col min="3073" max="3073" width="5.140625" style="1" customWidth="1"/>
    <col min="3074" max="3074" width="45.42578125" style="1" customWidth="1"/>
    <col min="3075" max="3075" width="9.42578125" style="1" customWidth="1"/>
    <col min="3076" max="3076" width="13.5703125" style="1" customWidth="1"/>
    <col min="3077" max="3077" width="12" style="1" customWidth="1"/>
    <col min="3078" max="3078" width="14.5703125" style="1" customWidth="1"/>
    <col min="3079" max="3079" width="14.7109375" style="1" customWidth="1"/>
    <col min="3080" max="3080" width="14.140625" style="1" customWidth="1"/>
    <col min="3081" max="3081" width="14.7109375" style="1" bestFit="1" customWidth="1"/>
    <col min="3082" max="3082" width="12.5703125" style="1" customWidth="1"/>
    <col min="3083" max="3083" width="12.28515625" style="1" customWidth="1"/>
    <col min="3084" max="3084" width="14.5703125" style="1" customWidth="1"/>
    <col min="3085" max="3328" width="9.140625" style="1"/>
    <col min="3329" max="3329" width="5.140625" style="1" customWidth="1"/>
    <col min="3330" max="3330" width="45.42578125" style="1" customWidth="1"/>
    <col min="3331" max="3331" width="9.42578125" style="1" customWidth="1"/>
    <col min="3332" max="3332" width="13.5703125" style="1" customWidth="1"/>
    <col min="3333" max="3333" width="12" style="1" customWidth="1"/>
    <col min="3334" max="3334" width="14.5703125" style="1" customWidth="1"/>
    <col min="3335" max="3335" width="14.7109375" style="1" customWidth="1"/>
    <col min="3336" max="3336" width="14.140625" style="1" customWidth="1"/>
    <col min="3337" max="3337" width="14.7109375" style="1" bestFit="1" customWidth="1"/>
    <col min="3338" max="3338" width="12.5703125" style="1" customWidth="1"/>
    <col min="3339" max="3339" width="12.28515625" style="1" customWidth="1"/>
    <col min="3340" max="3340" width="14.5703125" style="1" customWidth="1"/>
    <col min="3341" max="3584" width="9.140625" style="1"/>
    <col min="3585" max="3585" width="5.140625" style="1" customWidth="1"/>
    <col min="3586" max="3586" width="45.42578125" style="1" customWidth="1"/>
    <col min="3587" max="3587" width="9.42578125" style="1" customWidth="1"/>
    <col min="3588" max="3588" width="13.5703125" style="1" customWidth="1"/>
    <col min="3589" max="3589" width="12" style="1" customWidth="1"/>
    <col min="3590" max="3590" width="14.5703125" style="1" customWidth="1"/>
    <col min="3591" max="3591" width="14.7109375" style="1" customWidth="1"/>
    <col min="3592" max="3592" width="14.140625" style="1" customWidth="1"/>
    <col min="3593" max="3593" width="14.7109375" style="1" bestFit="1" customWidth="1"/>
    <col min="3594" max="3594" width="12.5703125" style="1" customWidth="1"/>
    <col min="3595" max="3595" width="12.28515625" style="1" customWidth="1"/>
    <col min="3596" max="3596" width="14.5703125" style="1" customWidth="1"/>
    <col min="3597" max="3840" width="9.140625" style="1"/>
    <col min="3841" max="3841" width="5.140625" style="1" customWidth="1"/>
    <col min="3842" max="3842" width="45.42578125" style="1" customWidth="1"/>
    <col min="3843" max="3843" width="9.42578125" style="1" customWidth="1"/>
    <col min="3844" max="3844" width="13.5703125" style="1" customWidth="1"/>
    <col min="3845" max="3845" width="12" style="1" customWidth="1"/>
    <col min="3846" max="3846" width="14.5703125" style="1" customWidth="1"/>
    <col min="3847" max="3847" width="14.7109375" style="1" customWidth="1"/>
    <col min="3848" max="3848" width="14.140625" style="1" customWidth="1"/>
    <col min="3849" max="3849" width="14.7109375" style="1" bestFit="1" customWidth="1"/>
    <col min="3850" max="3850" width="12.5703125" style="1" customWidth="1"/>
    <col min="3851" max="3851" width="12.28515625" style="1" customWidth="1"/>
    <col min="3852" max="3852" width="14.5703125" style="1" customWidth="1"/>
    <col min="3853" max="4096" width="9.140625" style="1"/>
    <col min="4097" max="4097" width="5.140625" style="1" customWidth="1"/>
    <col min="4098" max="4098" width="45.42578125" style="1" customWidth="1"/>
    <col min="4099" max="4099" width="9.42578125" style="1" customWidth="1"/>
    <col min="4100" max="4100" width="13.5703125" style="1" customWidth="1"/>
    <col min="4101" max="4101" width="12" style="1" customWidth="1"/>
    <col min="4102" max="4102" width="14.5703125" style="1" customWidth="1"/>
    <col min="4103" max="4103" width="14.7109375" style="1" customWidth="1"/>
    <col min="4104" max="4104" width="14.140625" style="1" customWidth="1"/>
    <col min="4105" max="4105" width="14.7109375" style="1" bestFit="1" customWidth="1"/>
    <col min="4106" max="4106" width="12.5703125" style="1" customWidth="1"/>
    <col min="4107" max="4107" width="12.28515625" style="1" customWidth="1"/>
    <col min="4108" max="4108" width="14.5703125" style="1" customWidth="1"/>
    <col min="4109" max="4352" width="9.140625" style="1"/>
    <col min="4353" max="4353" width="5.140625" style="1" customWidth="1"/>
    <col min="4354" max="4354" width="45.42578125" style="1" customWidth="1"/>
    <col min="4355" max="4355" width="9.42578125" style="1" customWidth="1"/>
    <col min="4356" max="4356" width="13.5703125" style="1" customWidth="1"/>
    <col min="4357" max="4357" width="12" style="1" customWidth="1"/>
    <col min="4358" max="4358" width="14.5703125" style="1" customWidth="1"/>
    <col min="4359" max="4359" width="14.7109375" style="1" customWidth="1"/>
    <col min="4360" max="4360" width="14.140625" style="1" customWidth="1"/>
    <col min="4361" max="4361" width="14.7109375" style="1" bestFit="1" customWidth="1"/>
    <col min="4362" max="4362" width="12.5703125" style="1" customWidth="1"/>
    <col min="4363" max="4363" width="12.28515625" style="1" customWidth="1"/>
    <col min="4364" max="4364" width="14.5703125" style="1" customWidth="1"/>
    <col min="4365" max="4608" width="9.140625" style="1"/>
    <col min="4609" max="4609" width="5.140625" style="1" customWidth="1"/>
    <col min="4610" max="4610" width="45.42578125" style="1" customWidth="1"/>
    <col min="4611" max="4611" width="9.42578125" style="1" customWidth="1"/>
    <col min="4612" max="4612" width="13.5703125" style="1" customWidth="1"/>
    <col min="4613" max="4613" width="12" style="1" customWidth="1"/>
    <col min="4614" max="4614" width="14.5703125" style="1" customWidth="1"/>
    <col min="4615" max="4615" width="14.7109375" style="1" customWidth="1"/>
    <col min="4616" max="4616" width="14.140625" style="1" customWidth="1"/>
    <col min="4617" max="4617" width="14.7109375" style="1" bestFit="1" customWidth="1"/>
    <col min="4618" max="4618" width="12.5703125" style="1" customWidth="1"/>
    <col min="4619" max="4619" width="12.28515625" style="1" customWidth="1"/>
    <col min="4620" max="4620" width="14.5703125" style="1" customWidth="1"/>
    <col min="4621" max="4864" width="9.140625" style="1"/>
    <col min="4865" max="4865" width="5.140625" style="1" customWidth="1"/>
    <col min="4866" max="4866" width="45.42578125" style="1" customWidth="1"/>
    <col min="4867" max="4867" width="9.42578125" style="1" customWidth="1"/>
    <col min="4868" max="4868" width="13.5703125" style="1" customWidth="1"/>
    <col min="4869" max="4869" width="12" style="1" customWidth="1"/>
    <col min="4870" max="4870" width="14.5703125" style="1" customWidth="1"/>
    <col min="4871" max="4871" width="14.7109375" style="1" customWidth="1"/>
    <col min="4872" max="4872" width="14.140625" style="1" customWidth="1"/>
    <col min="4873" max="4873" width="14.7109375" style="1" bestFit="1" customWidth="1"/>
    <col min="4874" max="4874" width="12.5703125" style="1" customWidth="1"/>
    <col min="4875" max="4875" width="12.28515625" style="1" customWidth="1"/>
    <col min="4876" max="4876" width="14.5703125" style="1" customWidth="1"/>
    <col min="4877" max="5120" width="9.140625" style="1"/>
    <col min="5121" max="5121" width="5.140625" style="1" customWidth="1"/>
    <col min="5122" max="5122" width="45.42578125" style="1" customWidth="1"/>
    <col min="5123" max="5123" width="9.42578125" style="1" customWidth="1"/>
    <col min="5124" max="5124" width="13.5703125" style="1" customWidth="1"/>
    <col min="5125" max="5125" width="12" style="1" customWidth="1"/>
    <col min="5126" max="5126" width="14.5703125" style="1" customWidth="1"/>
    <col min="5127" max="5127" width="14.7109375" style="1" customWidth="1"/>
    <col min="5128" max="5128" width="14.140625" style="1" customWidth="1"/>
    <col min="5129" max="5129" width="14.7109375" style="1" bestFit="1" customWidth="1"/>
    <col min="5130" max="5130" width="12.5703125" style="1" customWidth="1"/>
    <col min="5131" max="5131" width="12.28515625" style="1" customWidth="1"/>
    <col min="5132" max="5132" width="14.5703125" style="1" customWidth="1"/>
    <col min="5133" max="5376" width="9.140625" style="1"/>
    <col min="5377" max="5377" width="5.140625" style="1" customWidth="1"/>
    <col min="5378" max="5378" width="45.42578125" style="1" customWidth="1"/>
    <col min="5379" max="5379" width="9.42578125" style="1" customWidth="1"/>
    <col min="5380" max="5380" width="13.5703125" style="1" customWidth="1"/>
    <col min="5381" max="5381" width="12" style="1" customWidth="1"/>
    <col min="5382" max="5382" width="14.5703125" style="1" customWidth="1"/>
    <col min="5383" max="5383" width="14.7109375" style="1" customWidth="1"/>
    <col min="5384" max="5384" width="14.140625" style="1" customWidth="1"/>
    <col min="5385" max="5385" width="14.7109375" style="1" bestFit="1" customWidth="1"/>
    <col min="5386" max="5386" width="12.5703125" style="1" customWidth="1"/>
    <col min="5387" max="5387" width="12.28515625" style="1" customWidth="1"/>
    <col min="5388" max="5388" width="14.5703125" style="1" customWidth="1"/>
    <col min="5389" max="5632" width="9.140625" style="1"/>
    <col min="5633" max="5633" width="5.140625" style="1" customWidth="1"/>
    <col min="5634" max="5634" width="45.42578125" style="1" customWidth="1"/>
    <col min="5635" max="5635" width="9.42578125" style="1" customWidth="1"/>
    <col min="5636" max="5636" width="13.5703125" style="1" customWidth="1"/>
    <col min="5637" max="5637" width="12" style="1" customWidth="1"/>
    <col min="5638" max="5638" width="14.5703125" style="1" customWidth="1"/>
    <col min="5639" max="5639" width="14.7109375" style="1" customWidth="1"/>
    <col min="5640" max="5640" width="14.140625" style="1" customWidth="1"/>
    <col min="5641" max="5641" width="14.7109375" style="1" bestFit="1" customWidth="1"/>
    <col min="5642" max="5642" width="12.5703125" style="1" customWidth="1"/>
    <col min="5643" max="5643" width="12.28515625" style="1" customWidth="1"/>
    <col min="5644" max="5644" width="14.5703125" style="1" customWidth="1"/>
    <col min="5645" max="5888" width="9.140625" style="1"/>
    <col min="5889" max="5889" width="5.140625" style="1" customWidth="1"/>
    <col min="5890" max="5890" width="45.42578125" style="1" customWidth="1"/>
    <col min="5891" max="5891" width="9.42578125" style="1" customWidth="1"/>
    <col min="5892" max="5892" width="13.5703125" style="1" customWidth="1"/>
    <col min="5893" max="5893" width="12" style="1" customWidth="1"/>
    <col min="5894" max="5894" width="14.5703125" style="1" customWidth="1"/>
    <col min="5895" max="5895" width="14.7109375" style="1" customWidth="1"/>
    <col min="5896" max="5896" width="14.140625" style="1" customWidth="1"/>
    <col min="5897" max="5897" width="14.7109375" style="1" bestFit="1" customWidth="1"/>
    <col min="5898" max="5898" width="12.5703125" style="1" customWidth="1"/>
    <col min="5899" max="5899" width="12.28515625" style="1" customWidth="1"/>
    <col min="5900" max="5900" width="14.5703125" style="1" customWidth="1"/>
    <col min="5901" max="6144" width="9.140625" style="1"/>
    <col min="6145" max="6145" width="5.140625" style="1" customWidth="1"/>
    <col min="6146" max="6146" width="45.42578125" style="1" customWidth="1"/>
    <col min="6147" max="6147" width="9.42578125" style="1" customWidth="1"/>
    <col min="6148" max="6148" width="13.5703125" style="1" customWidth="1"/>
    <col min="6149" max="6149" width="12" style="1" customWidth="1"/>
    <col min="6150" max="6150" width="14.5703125" style="1" customWidth="1"/>
    <col min="6151" max="6151" width="14.7109375" style="1" customWidth="1"/>
    <col min="6152" max="6152" width="14.140625" style="1" customWidth="1"/>
    <col min="6153" max="6153" width="14.7109375" style="1" bestFit="1" customWidth="1"/>
    <col min="6154" max="6154" width="12.5703125" style="1" customWidth="1"/>
    <col min="6155" max="6155" width="12.28515625" style="1" customWidth="1"/>
    <col min="6156" max="6156" width="14.5703125" style="1" customWidth="1"/>
    <col min="6157" max="6400" width="9.140625" style="1"/>
    <col min="6401" max="6401" width="5.140625" style="1" customWidth="1"/>
    <col min="6402" max="6402" width="45.42578125" style="1" customWidth="1"/>
    <col min="6403" max="6403" width="9.42578125" style="1" customWidth="1"/>
    <col min="6404" max="6404" width="13.5703125" style="1" customWidth="1"/>
    <col min="6405" max="6405" width="12" style="1" customWidth="1"/>
    <col min="6406" max="6406" width="14.5703125" style="1" customWidth="1"/>
    <col min="6407" max="6407" width="14.7109375" style="1" customWidth="1"/>
    <col min="6408" max="6408" width="14.140625" style="1" customWidth="1"/>
    <col min="6409" max="6409" width="14.7109375" style="1" bestFit="1" customWidth="1"/>
    <col min="6410" max="6410" width="12.5703125" style="1" customWidth="1"/>
    <col min="6411" max="6411" width="12.28515625" style="1" customWidth="1"/>
    <col min="6412" max="6412" width="14.5703125" style="1" customWidth="1"/>
    <col min="6413" max="6656" width="9.140625" style="1"/>
    <col min="6657" max="6657" width="5.140625" style="1" customWidth="1"/>
    <col min="6658" max="6658" width="45.42578125" style="1" customWidth="1"/>
    <col min="6659" max="6659" width="9.42578125" style="1" customWidth="1"/>
    <col min="6660" max="6660" width="13.5703125" style="1" customWidth="1"/>
    <col min="6661" max="6661" width="12" style="1" customWidth="1"/>
    <col min="6662" max="6662" width="14.5703125" style="1" customWidth="1"/>
    <col min="6663" max="6663" width="14.7109375" style="1" customWidth="1"/>
    <col min="6664" max="6664" width="14.140625" style="1" customWidth="1"/>
    <col min="6665" max="6665" width="14.7109375" style="1" bestFit="1" customWidth="1"/>
    <col min="6666" max="6666" width="12.5703125" style="1" customWidth="1"/>
    <col min="6667" max="6667" width="12.28515625" style="1" customWidth="1"/>
    <col min="6668" max="6668" width="14.5703125" style="1" customWidth="1"/>
    <col min="6669" max="6912" width="9.140625" style="1"/>
    <col min="6913" max="6913" width="5.140625" style="1" customWidth="1"/>
    <col min="6914" max="6914" width="45.42578125" style="1" customWidth="1"/>
    <col min="6915" max="6915" width="9.42578125" style="1" customWidth="1"/>
    <col min="6916" max="6916" width="13.5703125" style="1" customWidth="1"/>
    <col min="6917" max="6917" width="12" style="1" customWidth="1"/>
    <col min="6918" max="6918" width="14.5703125" style="1" customWidth="1"/>
    <col min="6919" max="6919" width="14.7109375" style="1" customWidth="1"/>
    <col min="6920" max="6920" width="14.140625" style="1" customWidth="1"/>
    <col min="6921" max="6921" width="14.7109375" style="1" bestFit="1" customWidth="1"/>
    <col min="6922" max="6922" width="12.5703125" style="1" customWidth="1"/>
    <col min="6923" max="6923" width="12.28515625" style="1" customWidth="1"/>
    <col min="6924" max="6924" width="14.5703125" style="1" customWidth="1"/>
    <col min="6925" max="7168" width="9.140625" style="1"/>
    <col min="7169" max="7169" width="5.140625" style="1" customWidth="1"/>
    <col min="7170" max="7170" width="45.42578125" style="1" customWidth="1"/>
    <col min="7171" max="7171" width="9.42578125" style="1" customWidth="1"/>
    <col min="7172" max="7172" width="13.5703125" style="1" customWidth="1"/>
    <col min="7173" max="7173" width="12" style="1" customWidth="1"/>
    <col min="7174" max="7174" width="14.5703125" style="1" customWidth="1"/>
    <col min="7175" max="7175" width="14.7109375" style="1" customWidth="1"/>
    <col min="7176" max="7176" width="14.140625" style="1" customWidth="1"/>
    <col min="7177" max="7177" width="14.7109375" style="1" bestFit="1" customWidth="1"/>
    <col min="7178" max="7178" width="12.5703125" style="1" customWidth="1"/>
    <col min="7179" max="7179" width="12.28515625" style="1" customWidth="1"/>
    <col min="7180" max="7180" width="14.5703125" style="1" customWidth="1"/>
    <col min="7181" max="7424" width="9.140625" style="1"/>
    <col min="7425" max="7425" width="5.140625" style="1" customWidth="1"/>
    <col min="7426" max="7426" width="45.42578125" style="1" customWidth="1"/>
    <col min="7427" max="7427" width="9.42578125" style="1" customWidth="1"/>
    <col min="7428" max="7428" width="13.5703125" style="1" customWidth="1"/>
    <col min="7429" max="7429" width="12" style="1" customWidth="1"/>
    <col min="7430" max="7430" width="14.5703125" style="1" customWidth="1"/>
    <col min="7431" max="7431" width="14.7109375" style="1" customWidth="1"/>
    <col min="7432" max="7432" width="14.140625" style="1" customWidth="1"/>
    <col min="7433" max="7433" width="14.7109375" style="1" bestFit="1" customWidth="1"/>
    <col min="7434" max="7434" width="12.5703125" style="1" customWidth="1"/>
    <col min="7435" max="7435" width="12.28515625" style="1" customWidth="1"/>
    <col min="7436" max="7436" width="14.5703125" style="1" customWidth="1"/>
    <col min="7437" max="7680" width="9.140625" style="1"/>
    <col min="7681" max="7681" width="5.140625" style="1" customWidth="1"/>
    <col min="7682" max="7682" width="45.42578125" style="1" customWidth="1"/>
    <col min="7683" max="7683" width="9.42578125" style="1" customWidth="1"/>
    <col min="7684" max="7684" width="13.5703125" style="1" customWidth="1"/>
    <col min="7685" max="7685" width="12" style="1" customWidth="1"/>
    <col min="7686" max="7686" width="14.5703125" style="1" customWidth="1"/>
    <col min="7687" max="7687" width="14.7109375" style="1" customWidth="1"/>
    <col min="7688" max="7688" width="14.140625" style="1" customWidth="1"/>
    <col min="7689" max="7689" width="14.7109375" style="1" bestFit="1" customWidth="1"/>
    <col min="7690" max="7690" width="12.5703125" style="1" customWidth="1"/>
    <col min="7691" max="7691" width="12.28515625" style="1" customWidth="1"/>
    <col min="7692" max="7692" width="14.5703125" style="1" customWidth="1"/>
    <col min="7693" max="7936" width="9.140625" style="1"/>
    <col min="7937" max="7937" width="5.140625" style="1" customWidth="1"/>
    <col min="7938" max="7938" width="45.42578125" style="1" customWidth="1"/>
    <col min="7939" max="7939" width="9.42578125" style="1" customWidth="1"/>
    <col min="7940" max="7940" width="13.5703125" style="1" customWidth="1"/>
    <col min="7941" max="7941" width="12" style="1" customWidth="1"/>
    <col min="7942" max="7942" width="14.5703125" style="1" customWidth="1"/>
    <col min="7943" max="7943" width="14.7109375" style="1" customWidth="1"/>
    <col min="7944" max="7944" width="14.140625" style="1" customWidth="1"/>
    <col min="7945" max="7945" width="14.7109375" style="1" bestFit="1" customWidth="1"/>
    <col min="7946" max="7946" width="12.5703125" style="1" customWidth="1"/>
    <col min="7947" max="7947" width="12.28515625" style="1" customWidth="1"/>
    <col min="7948" max="7948" width="14.5703125" style="1" customWidth="1"/>
    <col min="7949" max="8192" width="9.140625" style="1"/>
    <col min="8193" max="8193" width="5.140625" style="1" customWidth="1"/>
    <col min="8194" max="8194" width="45.42578125" style="1" customWidth="1"/>
    <col min="8195" max="8195" width="9.42578125" style="1" customWidth="1"/>
    <col min="8196" max="8196" width="13.5703125" style="1" customWidth="1"/>
    <col min="8197" max="8197" width="12" style="1" customWidth="1"/>
    <col min="8198" max="8198" width="14.5703125" style="1" customWidth="1"/>
    <col min="8199" max="8199" width="14.7109375" style="1" customWidth="1"/>
    <col min="8200" max="8200" width="14.140625" style="1" customWidth="1"/>
    <col min="8201" max="8201" width="14.7109375" style="1" bestFit="1" customWidth="1"/>
    <col min="8202" max="8202" width="12.5703125" style="1" customWidth="1"/>
    <col min="8203" max="8203" width="12.28515625" style="1" customWidth="1"/>
    <col min="8204" max="8204" width="14.5703125" style="1" customWidth="1"/>
    <col min="8205" max="8448" width="9.140625" style="1"/>
    <col min="8449" max="8449" width="5.140625" style="1" customWidth="1"/>
    <col min="8450" max="8450" width="45.42578125" style="1" customWidth="1"/>
    <col min="8451" max="8451" width="9.42578125" style="1" customWidth="1"/>
    <col min="8452" max="8452" width="13.5703125" style="1" customWidth="1"/>
    <col min="8453" max="8453" width="12" style="1" customWidth="1"/>
    <col min="8454" max="8454" width="14.5703125" style="1" customWidth="1"/>
    <col min="8455" max="8455" width="14.7109375" style="1" customWidth="1"/>
    <col min="8456" max="8456" width="14.140625" style="1" customWidth="1"/>
    <col min="8457" max="8457" width="14.7109375" style="1" bestFit="1" customWidth="1"/>
    <col min="8458" max="8458" width="12.5703125" style="1" customWidth="1"/>
    <col min="8459" max="8459" width="12.28515625" style="1" customWidth="1"/>
    <col min="8460" max="8460" width="14.5703125" style="1" customWidth="1"/>
    <col min="8461" max="8704" width="9.140625" style="1"/>
    <col min="8705" max="8705" width="5.140625" style="1" customWidth="1"/>
    <col min="8706" max="8706" width="45.42578125" style="1" customWidth="1"/>
    <col min="8707" max="8707" width="9.42578125" style="1" customWidth="1"/>
    <col min="8708" max="8708" width="13.5703125" style="1" customWidth="1"/>
    <col min="8709" max="8709" width="12" style="1" customWidth="1"/>
    <col min="8710" max="8710" width="14.5703125" style="1" customWidth="1"/>
    <col min="8711" max="8711" width="14.7109375" style="1" customWidth="1"/>
    <col min="8712" max="8712" width="14.140625" style="1" customWidth="1"/>
    <col min="8713" max="8713" width="14.7109375" style="1" bestFit="1" customWidth="1"/>
    <col min="8714" max="8714" width="12.5703125" style="1" customWidth="1"/>
    <col min="8715" max="8715" width="12.28515625" style="1" customWidth="1"/>
    <col min="8716" max="8716" width="14.5703125" style="1" customWidth="1"/>
    <col min="8717" max="8960" width="9.140625" style="1"/>
    <col min="8961" max="8961" width="5.140625" style="1" customWidth="1"/>
    <col min="8962" max="8962" width="45.42578125" style="1" customWidth="1"/>
    <col min="8963" max="8963" width="9.42578125" style="1" customWidth="1"/>
    <col min="8964" max="8964" width="13.5703125" style="1" customWidth="1"/>
    <col min="8965" max="8965" width="12" style="1" customWidth="1"/>
    <col min="8966" max="8966" width="14.5703125" style="1" customWidth="1"/>
    <col min="8967" max="8967" width="14.7109375" style="1" customWidth="1"/>
    <col min="8968" max="8968" width="14.140625" style="1" customWidth="1"/>
    <col min="8969" max="8969" width="14.7109375" style="1" bestFit="1" customWidth="1"/>
    <col min="8970" max="8970" width="12.5703125" style="1" customWidth="1"/>
    <col min="8971" max="8971" width="12.28515625" style="1" customWidth="1"/>
    <col min="8972" max="8972" width="14.5703125" style="1" customWidth="1"/>
    <col min="8973" max="9216" width="9.140625" style="1"/>
    <col min="9217" max="9217" width="5.140625" style="1" customWidth="1"/>
    <col min="9218" max="9218" width="45.42578125" style="1" customWidth="1"/>
    <col min="9219" max="9219" width="9.42578125" style="1" customWidth="1"/>
    <col min="9220" max="9220" width="13.5703125" style="1" customWidth="1"/>
    <col min="9221" max="9221" width="12" style="1" customWidth="1"/>
    <col min="9222" max="9222" width="14.5703125" style="1" customWidth="1"/>
    <col min="9223" max="9223" width="14.7109375" style="1" customWidth="1"/>
    <col min="9224" max="9224" width="14.140625" style="1" customWidth="1"/>
    <col min="9225" max="9225" width="14.7109375" style="1" bestFit="1" customWidth="1"/>
    <col min="9226" max="9226" width="12.5703125" style="1" customWidth="1"/>
    <col min="9227" max="9227" width="12.28515625" style="1" customWidth="1"/>
    <col min="9228" max="9228" width="14.5703125" style="1" customWidth="1"/>
    <col min="9229" max="9472" width="9.140625" style="1"/>
    <col min="9473" max="9473" width="5.140625" style="1" customWidth="1"/>
    <col min="9474" max="9474" width="45.42578125" style="1" customWidth="1"/>
    <col min="9475" max="9475" width="9.42578125" style="1" customWidth="1"/>
    <col min="9476" max="9476" width="13.5703125" style="1" customWidth="1"/>
    <col min="9477" max="9477" width="12" style="1" customWidth="1"/>
    <col min="9478" max="9478" width="14.5703125" style="1" customWidth="1"/>
    <col min="9479" max="9479" width="14.7109375" style="1" customWidth="1"/>
    <col min="9480" max="9480" width="14.140625" style="1" customWidth="1"/>
    <col min="9481" max="9481" width="14.7109375" style="1" bestFit="1" customWidth="1"/>
    <col min="9482" max="9482" width="12.5703125" style="1" customWidth="1"/>
    <col min="9483" max="9483" width="12.28515625" style="1" customWidth="1"/>
    <col min="9484" max="9484" width="14.5703125" style="1" customWidth="1"/>
    <col min="9485" max="9728" width="9.140625" style="1"/>
    <col min="9729" max="9729" width="5.140625" style="1" customWidth="1"/>
    <col min="9730" max="9730" width="45.42578125" style="1" customWidth="1"/>
    <col min="9731" max="9731" width="9.42578125" style="1" customWidth="1"/>
    <col min="9732" max="9732" width="13.5703125" style="1" customWidth="1"/>
    <col min="9733" max="9733" width="12" style="1" customWidth="1"/>
    <col min="9734" max="9734" width="14.5703125" style="1" customWidth="1"/>
    <col min="9735" max="9735" width="14.7109375" style="1" customWidth="1"/>
    <col min="9736" max="9736" width="14.140625" style="1" customWidth="1"/>
    <col min="9737" max="9737" width="14.7109375" style="1" bestFit="1" customWidth="1"/>
    <col min="9738" max="9738" width="12.5703125" style="1" customWidth="1"/>
    <col min="9739" max="9739" width="12.28515625" style="1" customWidth="1"/>
    <col min="9740" max="9740" width="14.5703125" style="1" customWidth="1"/>
    <col min="9741" max="9984" width="9.140625" style="1"/>
    <col min="9985" max="9985" width="5.140625" style="1" customWidth="1"/>
    <col min="9986" max="9986" width="45.42578125" style="1" customWidth="1"/>
    <col min="9987" max="9987" width="9.42578125" style="1" customWidth="1"/>
    <col min="9988" max="9988" width="13.5703125" style="1" customWidth="1"/>
    <col min="9989" max="9989" width="12" style="1" customWidth="1"/>
    <col min="9990" max="9990" width="14.5703125" style="1" customWidth="1"/>
    <col min="9991" max="9991" width="14.7109375" style="1" customWidth="1"/>
    <col min="9992" max="9992" width="14.140625" style="1" customWidth="1"/>
    <col min="9993" max="9993" width="14.7109375" style="1" bestFit="1" customWidth="1"/>
    <col min="9994" max="9994" width="12.5703125" style="1" customWidth="1"/>
    <col min="9995" max="9995" width="12.28515625" style="1" customWidth="1"/>
    <col min="9996" max="9996" width="14.5703125" style="1" customWidth="1"/>
    <col min="9997" max="10240" width="9.140625" style="1"/>
    <col min="10241" max="10241" width="5.140625" style="1" customWidth="1"/>
    <col min="10242" max="10242" width="45.42578125" style="1" customWidth="1"/>
    <col min="10243" max="10243" width="9.42578125" style="1" customWidth="1"/>
    <col min="10244" max="10244" width="13.5703125" style="1" customWidth="1"/>
    <col min="10245" max="10245" width="12" style="1" customWidth="1"/>
    <col min="10246" max="10246" width="14.5703125" style="1" customWidth="1"/>
    <col min="10247" max="10247" width="14.7109375" style="1" customWidth="1"/>
    <col min="10248" max="10248" width="14.140625" style="1" customWidth="1"/>
    <col min="10249" max="10249" width="14.7109375" style="1" bestFit="1" customWidth="1"/>
    <col min="10250" max="10250" width="12.5703125" style="1" customWidth="1"/>
    <col min="10251" max="10251" width="12.28515625" style="1" customWidth="1"/>
    <col min="10252" max="10252" width="14.5703125" style="1" customWidth="1"/>
    <col min="10253" max="10496" width="9.140625" style="1"/>
    <col min="10497" max="10497" width="5.140625" style="1" customWidth="1"/>
    <col min="10498" max="10498" width="45.42578125" style="1" customWidth="1"/>
    <col min="10499" max="10499" width="9.42578125" style="1" customWidth="1"/>
    <col min="10500" max="10500" width="13.5703125" style="1" customWidth="1"/>
    <col min="10501" max="10501" width="12" style="1" customWidth="1"/>
    <col min="10502" max="10502" width="14.5703125" style="1" customWidth="1"/>
    <col min="10503" max="10503" width="14.7109375" style="1" customWidth="1"/>
    <col min="10504" max="10504" width="14.140625" style="1" customWidth="1"/>
    <col min="10505" max="10505" width="14.7109375" style="1" bestFit="1" customWidth="1"/>
    <col min="10506" max="10506" width="12.5703125" style="1" customWidth="1"/>
    <col min="10507" max="10507" width="12.28515625" style="1" customWidth="1"/>
    <col min="10508" max="10508" width="14.5703125" style="1" customWidth="1"/>
    <col min="10509" max="10752" width="9.140625" style="1"/>
    <col min="10753" max="10753" width="5.140625" style="1" customWidth="1"/>
    <col min="10754" max="10754" width="45.42578125" style="1" customWidth="1"/>
    <col min="10755" max="10755" width="9.42578125" style="1" customWidth="1"/>
    <col min="10756" max="10756" width="13.5703125" style="1" customWidth="1"/>
    <col min="10757" max="10757" width="12" style="1" customWidth="1"/>
    <col min="10758" max="10758" width="14.5703125" style="1" customWidth="1"/>
    <col min="10759" max="10759" width="14.7109375" style="1" customWidth="1"/>
    <col min="10760" max="10760" width="14.140625" style="1" customWidth="1"/>
    <col min="10761" max="10761" width="14.7109375" style="1" bestFit="1" customWidth="1"/>
    <col min="10762" max="10762" width="12.5703125" style="1" customWidth="1"/>
    <col min="10763" max="10763" width="12.28515625" style="1" customWidth="1"/>
    <col min="10764" max="10764" width="14.5703125" style="1" customWidth="1"/>
    <col min="10765" max="11008" width="9.140625" style="1"/>
    <col min="11009" max="11009" width="5.140625" style="1" customWidth="1"/>
    <col min="11010" max="11010" width="45.42578125" style="1" customWidth="1"/>
    <col min="11011" max="11011" width="9.42578125" style="1" customWidth="1"/>
    <col min="11012" max="11012" width="13.5703125" style="1" customWidth="1"/>
    <col min="11013" max="11013" width="12" style="1" customWidth="1"/>
    <col min="11014" max="11014" width="14.5703125" style="1" customWidth="1"/>
    <col min="11015" max="11015" width="14.7109375" style="1" customWidth="1"/>
    <col min="11016" max="11016" width="14.140625" style="1" customWidth="1"/>
    <col min="11017" max="11017" width="14.7109375" style="1" bestFit="1" customWidth="1"/>
    <col min="11018" max="11018" width="12.5703125" style="1" customWidth="1"/>
    <col min="11019" max="11019" width="12.28515625" style="1" customWidth="1"/>
    <col min="11020" max="11020" width="14.5703125" style="1" customWidth="1"/>
    <col min="11021" max="11264" width="9.140625" style="1"/>
    <col min="11265" max="11265" width="5.140625" style="1" customWidth="1"/>
    <col min="11266" max="11266" width="45.42578125" style="1" customWidth="1"/>
    <col min="11267" max="11267" width="9.42578125" style="1" customWidth="1"/>
    <col min="11268" max="11268" width="13.5703125" style="1" customWidth="1"/>
    <col min="11269" max="11269" width="12" style="1" customWidth="1"/>
    <col min="11270" max="11270" width="14.5703125" style="1" customWidth="1"/>
    <col min="11271" max="11271" width="14.7109375" style="1" customWidth="1"/>
    <col min="11272" max="11272" width="14.140625" style="1" customWidth="1"/>
    <col min="11273" max="11273" width="14.7109375" style="1" bestFit="1" customWidth="1"/>
    <col min="11274" max="11274" width="12.5703125" style="1" customWidth="1"/>
    <col min="11275" max="11275" width="12.28515625" style="1" customWidth="1"/>
    <col min="11276" max="11276" width="14.5703125" style="1" customWidth="1"/>
    <col min="11277" max="11520" width="9.140625" style="1"/>
    <col min="11521" max="11521" width="5.140625" style="1" customWidth="1"/>
    <col min="11522" max="11522" width="45.42578125" style="1" customWidth="1"/>
    <col min="11523" max="11523" width="9.42578125" style="1" customWidth="1"/>
    <col min="11524" max="11524" width="13.5703125" style="1" customWidth="1"/>
    <col min="11525" max="11525" width="12" style="1" customWidth="1"/>
    <col min="11526" max="11526" width="14.5703125" style="1" customWidth="1"/>
    <col min="11527" max="11527" width="14.7109375" style="1" customWidth="1"/>
    <col min="11528" max="11528" width="14.140625" style="1" customWidth="1"/>
    <col min="11529" max="11529" width="14.7109375" style="1" bestFit="1" customWidth="1"/>
    <col min="11530" max="11530" width="12.5703125" style="1" customWidth="1"/>
    <col min="11531" max="11531" width="12.28515625" style="1" customWidth="1"/>
    <col min="11532" max="11532" width="14.5703125" style="1" customWidth="1"/>
    <col min="11533" max="11776" width="9.140625" style="1"/>
    <col min="11777" max="11777" width="5.140625" style="1" customWidth="1"/>
    <col min="11778" max="11778" width="45.42578125" style="1" customWidth="1"/>
    <col min="11779" max="11779" width="9.42578125" style="1" customWidth="1"/>
    <col min="11780" max="11780" width="13.5703125" style="1" customWidth="1"/>
    <col min="11781" max="11781" width="12" style="1" customWidth="1"/>
    <col min="11782" max="11782" width="14.5703125" style="1" customWidth="1"/>
    <col min="11783" max="11783" width="14.7109375" style="1" customWidth="1"/>
    <col min="11784" max="11784" width="14.140625" style="1" customWidth="1"/>
    <col min="11785" max="11785" width="14.7109375" style="1" bestFit="1" customWidth="1"/>
    <col min="11786" max="11786" width="12.5703125" style="1" customWidth="1"/>
    <col min="11787" max="11787" width="12.28515625" style="1" customWidth="1"/>
    <col min="11788" max="11788" width="14.5703125" style="1" customWidth="1"/>
    <col min="11789" max="12032" width="9.140625" style="1"/>
    <col min="12033" max="12033" width="5.140625" style="1" customWidth="1"/>
    <col min="12034" max="12034" width="45.42578125" style="1" customWidth="1"/>
    <col min="12035" max="12035" width="9.42578125" style="1" customWidth="1"/>
    <col min="12036" max="12036" width="13.5703125" style="1" customWidth="1"/>
    <col min="12037" max="12037" width="12" style="1" customWidth="1"/>
    <col min="12038" max="12038" width="14.5703125" style="1" customWidth="1"/>
    <col min="12039" max="12039" width="14.7109375" style="1" customWidth="1"/>
    <col min="12040" max="12040" width="14.140625" style="1" customWidth="1"/>
    <col min="12041" max="12041" width="14.7109375" style="1" bestFit="1" customWidth="1"/>
    <col min="12042" max="12042" width="12.5703125" style="1" customWidth="1"/>
    <col min="12043" max="12043" width="12.28515625" style="1" customWidth="1"/>
    <col min="12044" max="12044" width="14.5703125" style="1" customWidth="1"/>
    <col min="12045" max="12288" width="9.140625" style="1"/>
    <col min="12289" max="12289" width="5.140625" style="1" customWidth="1"/>
    <col min="12290" max="12290" width="45.42578125" style="1" customWidth="1"/>
    <col min="12291" max="12291" width="9.42578125" style="1" customWidth="1"/>
    <col min="12292" max="12292" width="13.5703125" style="1" customWidth="1"/>
    <col min="12293" max="12293" width="12" style="1" customWidth="1"/>
    <col min="12294" max="12294" width="14.5703125" style="1" customWidth="1"/>
    <col min="12295" max="12295" width="14.7109375" style="1" customWidth="1"/>
    <col min="12296" max="12296" width="14.140625" style="1" customWidth="1"/>
    <col min="12297" max="12297" width="14.7109375" style="1" bestFit="1" customWidth="1"/>
    <col min="12298" max="12298" width="12.5703125" style="1" customWidth="1"/>
    <col min="12299" max="12299" width="12.28515625" style="1" customWidth="1"/>
    <col min="12300" max="12300" width="14.5703125" style="1" customWidth="1"/>
    <col min="12301" max="12544" width="9.140625" style="1"/>
    <col min="12545" max="12545" width="5.140625" style="1" customWidth="1"/>
    <col min="12546" max="12546" width="45.42578125" style="1" customWidth="1"/>
    <col min="12547" max="12547" width="9.42578125" style="1" customWidth="1"/>
    <col min="12548" max="12548" width="13.5703125" style="1" customWidth="1"/>
    <col min="12549" max="12549" width="12" style="1" customWidth="1"/>
    <col min="12550" max="12550" width="14.5703125" style="1" customWidth="1"/>
    <col min="12551" max="12551" width="14.7109375" style="1" customWidth="1"/>
    <col min="12552" max="12552" width="14.140625" style="1" customWidth="1"/>
    <col min="12553" max="12553" width="14.7109375" style="1" bestFit="1" customWidth="1"/>
    <col min="12554" max="12554" width="12.5703125" style="1" customWidth="1"/>
    <col min="12555" max="12555" width="12.28515625" style="1" customWidth="1"/>
    <col min="12556" max="12556" width="14.5703125" style="1" customWidth="1"/>
    <col min="12557" max="12800" width="9.140625" style="1"/>
    <col min="12801" max="12801" width="5.140625" style="1" customWidth="1"/>
    <col min="12802" max="12802" width="45.42578125" style="1" customWidth="1"/>
    <col min="12803" max="12803" width="9.42578125" style="1" customWidth="1"/>
    <col min="12804" max="12804" width="13.5703125" style="1" customWidth="1"/>
    <col min="12805" max="12805" width="12" style="1" customWidth="1"/>
    <col min="12806" max="12806" width="14.5703125" style="1" customWidth="1"/>
    <col min="12807" max="12807" width="14.7109375" style="1" customWidth="1"/>
    <col min="12808" max="12808" width="14.140625" style="1" customWidth="1"/>
    <col min="12809" max="12809" width="14.7109375" style="1" bestFit="1" customWidth="1"/>
    <col min="12810" max="12810" width="12.5703125" style="1" customWidth="1"/>
    <col min="12811" max="12811" width="12.28515625" style="1" customWidth="1"/>
    <col min="12812" max="12812" width="14.5703125" style="1" customWidth="1"/>
    <col min="12813" max="13056" width="9.140625" style="1"/>
    <col min="13057" max="13057" width="5.140625" style="1" customWidth="1"/>
    <col min="13058" max="13058" width="45.42578125" style="1" customWidth="1"/>
    <col min="13059" max="13059" width="9.42578125" style="1" customWidth="1"/>
    <col min="13060" max="13060" width="13.5703125" style="1" customWidth="1"/>
    <col min="13061" max="13061" width="12" style="1" customWidth="1"/>
    <col min="13062" max="13062" width="14.5703125" style="1" customWidth="1"/>
    <col min="13063" max="13063" width="14.7109375" style="1" customWidth="1"/>
    <col min="13064" max="13064" width="14.140625" style="1" customWidth="1"/>
    <col min="13065" max="13065" width="14.7109375" style="1" bestFit="1" customWidth="1"/>
    <col min="13066" max="13066" width="12.5703125" style="1" customWidth="1"/>
    <col min="13067" max="13067" width="12.28515625" style="1" customWidth="1"/>
    <col min="13068" max="13068" width="14.5703125" style="1" customWidth="1"/>
    <col min="13069" max="13312" width="9.140625" style="1"/>
    <col min="13313" max="13313" width="5.140625" style="1" customWidth="1"/>
    <col min="13314" max="13314" width="45.42578125" style="1" customWidth="1"/>
    <col min="13315" max="13315" width="9.42578125" style="1" customWidth="1"/>
    <col min="13316" max="13316" width="13.5703125" style="1" customWidth="1"/>
    <col min="13317" max="13317" width="12" style="1" customWidth="1"/>
    <col min="13318" max="13318" width="14.5703125" style="1" customWidth="1"/>
    <col min="13319" max="13319" width="14.7109375" style="1" customWidth="1"/>
    <col min="13320" max="13320" width="14.140625" style="1" customWidth="1"/>
    <col min="13321" max="13321" width="14.7109375" style="1" bestFit="1" customWidth="1"/>
    <col min="13322" max="13322" width="12.5703125" style="1" customWidth="1"/>
    <col min="13323" max="13323" width="12.28515625" style="1" customWidth="1"/>
    <col min="13324" max="13324" width="14.5703125" style="1" customWidth="1"/>
    <col min="13325" max="13568" width="9.140625" style="1"/>
    <col min="13569" max="13569" width="5.140625" style="1" customWidth="1"/>
    <col min="13570" max="13570" width="45.42578125" style="1" customWidth="1"/>
    <col min="13571" max="13571" width="9.42578125" style="1" customWidth="1"/>
    <col min="13572" max="13572" width="13.5703125" style="1" customWidth="1"/>
    <col min="13573" max="13573" width="12" style="1" customWidth="1"/>
    <col min="13574" max="13574" width="14.5703125" style="1" customWidth="1"/>
    <col min="13575" max="13575" width="14.7109375" style="1" customWidth="1"/>
    <col min="13576" max="13576" width="14.140625" style="1" customWidth="1"/>
    <col min="13577" max="13577" width="14.7109375" style="1" bestFit="1" customWidth="1"/>
    <col min="13578" max="13578" width="12.5703125" style="1" customWidth="1"/>
    <col min="13579" max="13579" width="12.28515625" style="1" customWidth="1"/>
    <col min="13580" max="13580" width="14.5703125" style="1" customWidth="1"/>
    <col min="13581" max="13824" width="9.140625" style="1"/>
    <col min="13825" max="13825" width="5.140625" style="1" customWidth="1"/>
    <col min="13826" max="13826" width="45.42578125" style="1" customWidth="1"/>
    <col min="13827" max="13827" width="9.42578125" style="1" customWidth="1"/>
    <col min="13828" max="13828" width="13.5703125" style="1" customWidth="1"/>
    <col min="13829" max="13829" width="12" style="1" customWidth="1"/>
    <col min="13830" max="13830" width="14.5703125" style="1" customWidth="1"/>
    <col min="13831" max="13831" width="14.7109375" style="1" customWidth="1"/>
    <col min="13832" max="13832" width="14.140625" style="1" customWidth="1"/>
    <col min="13833" max="13833" width="14.7109375" style="1" bestFit="1" customWidth="1"/>
    <col min="13834" max="13834" width="12.5703125" style="1" customWidth="1"/>
    <col min="13835" max="13835" width="12.28515625" style="1" customWidth="1"/>
    <col min="13836" max="13836" width="14.5703125" style="1" customWidth="1"/>
    <col min="13837" max="14080" width="9.140625" style="1"/>
    <col min="14081" max="14081" width="5.140625" style="1" customWidth="1"/>
    <col min="14082" max="14082" width="45.42578125" style="1" customWidth="1"/>
    <col min="14083" max="14083" width="9.42578125" style="1" customWidth="1"/>
    <col min="14084" max="14084" width="13.5703125" style="1" customWidth="1"/>
    <col min="14085" max="14085" width="12" style="1" customWidth="1"/>
    <col min="14086" max="14086" width="14.5703125" style="1" customWidth="1"/>
    <col min="14087" max="14087" width="14.7109375" style="1" customWidth="1"/>
    <col min="14088" max="14088" width="14.140625" style="1" customWidth="1"/>
    <col min="14089" max="14089" width="14.7109375" style="1" bestFit="1" customWidth="1"/>
    <col min="14090" max="14090" width="12.5703125" style="1" customWidth="1"/>
    <col min="14091" max="14091" width="12.28515625" style="1" customWidth="1"/>
    <col min="14092" max="14092" width="14.5703125" style="1" customWidth="1"/>
    <col min="14093" max="14336" width="9.140625" style="1"/>
    <col min="14337" max="14337" width="5.140625" style="1" customWidth="1"/>
    <col min="14338" max="14338" width="45.42578125" style="1" customWidth="1"/>
    <col min="14339" max="14339" width="9.42578125" style="1" customWidth="1"/>
    <col min="14340" max="14340" width="13.5703125" style="1" customWidth="1"/>
    <col min="14341" max="14341" width="12" style="1" customWidth="1"/>
    <col min="14342" max="14342" width="14.5703125" style="1" customWidth="1"/>
    <col min="14343" max="14343" width="14.7109375" style="1" customWidth="1"/>
    <col min="14344" max="14344" width="14.140625" style="1" customWidth="1"/>
    <col min="14345" max="14345" width="14.7109375" style="1" bestFit="1" customWidth="1"/>
    <col min="14346" max="14346" width="12.5703125" style="1" customWidth="1"/>
    <col min="14347" max="14347" width="12.28515625" style="1" customWidth="1"/>
    <col min="14348" max="14348" width="14.5703125" style="1" customWidth="1"/>
    <col min="14349" max="14592" width="9.140625" style="1"/>
    <col min="14593" max="14593" width="5.140625" style="1" customWidth="1"/>
    <col min="14594" max="14594" width="45.42578125" style="1" customWidth="1"/>
    <col min="14595" max="14595" width="9.42578125" style="1" customWidth="1"/>
    <col min="14596" max="14596" width="13.5703125" style="1" customWidth="1"/>
    <col min="14597" max="14597" width="12" style="1" customWidth="1"/>
    <col min="14598" max="14598" width="14.5703125" style="1" customWidth="1"/>
    <col min="14599" max="14599" width="14.7109375" style="1" customWidth="1"/>
    <col min="14600" max="14600" width="14.140625" style="1" customWidth="1"/>
    <col min="14601" max="14601" width="14.7109375" style="1" bestFit="1" customWidth="1"/>
    <col min="14602" max="14602" width="12.5703125" style="1" customWidth="1"/>
    <col min="14603" max="14603" width="12.28515625" style="1" customWidth="1"/>
    <col min="14604" max="14604" width="14.5703125" style="1" customWidth="1"/>
    <col min="14605" max="14848" width="9.140625" style="1"/>
    <col min="14849" max="14849" width="5.140625" style="1" customWidth="1"/>
    <col min="14850" max="14850" width="45.42578125" style="1" customWidth="1"/>
    <col min="14851" max="14851" width="9.42578125" style="1" customWidth="1"/>
    <col min="14852" max="14852" width="13.5703125" style="1" customWidth="1"/>
    <col min="14853" max="14853" width="12" style="1" customWidth="1"/>
    <col min="14854" max="14854" width="14.5703125" style="1" customWidth="1"/>
    <col min="14855" max="14855" width="14.7109375" style="1" customWidth="1"/>
    <col min="14856" max="14856" width="14.140625" style="1" customWidth="1"/>
    <col min="14857" max="14857" width="14.7109375" style="1" bestFit="1" customWidth="1"/>
    <col min="14858" max="14858" width="12.5703125" style="1" customWidth="1"/>
    <col min="14859" max="14859" width="12.28515625" style="1" customWidth="1"/>
    <col min="14860" max="14860" width="14.5703125" style="1" customWidth="1"/>
    <col min="14861" max="15104" width="9.140625" style="1"/>
    <col min="15105" max="15105" width="5.140625" style="1" customWidth="1"/>
    <col min="15106" max="15106" width="45.42578125" style="1" customWidth="1"/>
    <col min="15107" max="15107" width="9.42578125" style="1" customWidth="1"/>
    <col min="15108" max="15108" width="13.5703125" style="1" customWidth="1"/>
    <col min="15109" max="15109" width="12" style="1" customWidth="1"/>
    <col min="15110" max="15110" width="14.5703125" style="1" customWidth="1"/>
    <col min="15111" max="15111" width="14.7109375" style="1" customWidth="1"/>
    <col min="15112" max="15112" width="14.140625" style="1" customWidth="1"/>
    <col min="15113" max="15113" width="14.7109375" style="1" bestFit="1" customWidth="1"/>
    <col min="15114" max="15114" width="12.5703125" style="1" customWidth="1"/>
    <col min="15115" max="15115" width="12.28515625" style="1" customWidth="1"/>
    <col min="15116" max="15116" width="14.5703125" style="1" customWidth="1"/>
    <col min="15117" max="15360" width="9.140625" style="1"/>
    <col min="15361" max="15361" width="5.140625" style="1" customWidth="1"/>
    <col min="15362" max="15362" width="45.42578125" style="1" customWidth="1"/>
    <col min="15363" max="15363" width="9.42578125" style="1" customWidth="1"/>
    <col min="15364" max="15364" width="13.5703125" style="1" customWidth="1"/>
    <col min="15365" max="15365" width="12" style="1" customWidth="1"/>
    <col min="15366" max="15366" width="14.5703125" style="1" customWidth="1"/>
    <col min="15367" max="15367" width="14.7109375" style="1" customWidth="1"/>
    <col min="15368" max="15368" width="14.140625" style="1" customWidth="1"/>
    <col min="15369" max="15369" width="14.7109375" style="1" bestFit="1" customWidth="1"/>
    <col min="15370" max="15370" width="12.5703125" style="1" customWidth="1"/>
    <col min="15371" max="15371" width="12.28515625" style="1" customWidth="1"/>
    <col min="15372" max="15372" width="14.5703125" style="1" customWidth="1"/>
    <col min="15373" max="15616" width="9.140625" style="1"/>
    <col min="15617" max="15617" width="5.140625" style="1" customWidth="1"/>
    <col min="15618" max="15618" width="45.42578125" style="1" customWidth="1"/>
    <col min="15619" max="15619" width="9.42578125" style="1" customWidth="1"/>
    <col min="15620" max="15620" width="13.5703125" style="1" customWidth="1"/>
    <col min="15621" max="15621" width="12" style="1" customWidth="1"/>
    <col min="15622" max="15622" width="14.5703125" style="1" customWidth="1"/>
    <col min="15623" max="15623" width="14.7109375" style="1" customWidth="1"/>
    <col min="15624" max="15624" width="14.140625" style="1" customWidth="1"/>
    <col min="15625" max="15625" width="14.7109375" style="1" bestFit="1" customWidth="1"/>
    <col min="15626" max="15626" width="12.5703125" style="1" customWidth="1"/>
    <col min="15627" max="15627" width="12.28515625" style="1" customWidth="1"/>
    <col min="15628" max="15628" width="14.5703125" style="1" customWidth="1"/>
    <col min="15629" max="15872" width="9.140625" style="1"/>
    <col min="15873" max="15873" width="5.140625" style="1" customWidth="1"/>
    <col min="15874" max="15874" width="45.42578125" style="1" customWidth="1"/>
    <col min="15875" max="15875" width="9.42578125" style="1" customWidth="1"/>
    <col min="15876" max="15876" width="13.5703125" style="1" customWidth="1"/>
    <col min="15877" max="15877" width="12" style="1" customWidth="1"/>
    <col min="15878" max="15878" width="14.5703125" style="1" customWidth="1"/>
    <col min="15879" max="15879" width="14.7109375" style="1" customWidth="1"/>
    <col min="15880" max="15880" width="14.140625" style="1" customWidth="1"/>
    <col min="15881" max="15881" width="14.7109375" style="1" bestFit="1" customWidth="1"/>
    <col min="15882" max="15882" width="12.5703125" style="1" customWidth="1"/>
    <col min="15883" max="15883" width="12.28515625" style="1" customWidth="1"/>
    <col min="15884" max="15884" width="14.5703125" style="1" customWidth="1"/>
    <col min="15885" max="16128" width="9.140625" style="1"/>
    <col min="16129" max="16129" width="5.140625" style="1" customWidth="1"/>
    <col min="16130" max="16130" width="45.42578125" style="1" customWidth="1"/>
    <col min="16131" max="16131" width="9.42578125" style="1" customWidth="1"/>
    <col min="16132" max="16132" width="13.5703125" style="1" customWidth="1"/>
    <col min="16133" max="16133" width="12" style="1" customWidth="1"/>
    <col min="16134" max="16134" width="14.5703125" style="1" customWidth="1"/>
    <col min="16135" max="16135" width="14.7109375" style="1" customWidth="1"/>
    <col min="16136" max="16136" width="14.140625" style="1" customWidth="1"/>
    <col min="16137" max="16137" width="14.7109375" style="1" bestFit="1" customWidth="1"/>
    <col min="16138" max="16138" width="12.5703125" style="1" customWidth="1"/>
    <col min="16139" max="16139" width="12.28515625" style="1" customWidth="1"/>
    <col min="16140" max="16140" width="14.5703125" style="1" customWidth="1"/>
    <col min="16141" max="16384" width="9.140625" style="1"/>
  </cols>
  <sheetData>
    <row r="1" spans="1:13" ht="24.95" customHeight="1" thickBot="1">
      <c r="B1" s="2" t="s">
        <v>0</v>
      </c>
      <c r="C1" s="3"/>
      <c r="D1" s="3"/>
      <c r="E1" s="3"/>
      <c r="F1" s="3"/>
      <c r="G1" s="3"/>
      <c r="H1" s="3"/>
      <c r="I1" s="3"/>
      <c r="K1" s="152" t="s">
        <v>479</v>
      </c>
    </row>
    <row r="2" spans="1:13" ht="15.75" customHeight="1" thickBot="1">
      <c r="B2" s="195" t="s">
        <v>478</v>
      </c>
      <c r="C2" s="196"/>
      <c r="D2" s="196"/>
      <c r="E2" s="196"/>
      <c r="F2" s="196"/>
      <c r="G2" s="196"/>
      <c r="H2" s="196"/>
      <c r="I2" s="196"/>
      <c r="J2" s="196"/>
      <c r="K2" s="196"/>
      <c r="L2" s="197"/>
    </row>
    <row r="3" spans="1:13" ht="15.75" hidden="1" customHeight="1">
      <c r="B3" s="4"/>
      <c r="C3" s="3"/>
      <c r="D3" s="3"/>
      <c r="E3" s="3"/>
      <c r="F3" s="3"/>
      <c r="G3" s="3"/>
      <c r="H3" s="3"/>
      <c r="I3" s="3"/>
    </row>
    <row r="4" spans="1:13" ht="15.75">
      <c r="B4" s="167" t="s">
        <v>1</v>
      </c>
      <c r="C4" s="167"/>
      <c r="D4" s="167"/>
      <c r="E4" s="167"/>
      <c r="F4" s="167"/>
      <c r="G4" s="167"/>
      <c r="H4" s="167"/>
      <c r="I4" s="167"/>
      <c r="J4" s="167"/>
      <c r="K4" s="167"/>
    </row>
    <row r="5" spans="1:13" ht="15">
      <c r="B5" s="168" t="str">
        <f>'[1]51'!B6:K6</f>
        <v>la data de  31.12.2021</v>
      </c>
      <c r="C5" s="168"/>
      <c r="D5" s="168"/>
      <c r="E5" s="168"/>
      <c r="F5" s="168"/>
      <c r="G5" s="168"/>
      <c r="H5" s="168"/>
      <c r="I5" s="168"/>
      <c r="J5" s="168"/>
      <c r="K5" s="168"/>
      <c r="L5" s="5"/>
    </row>
    <row r="6" spans="1:13" ht="15" hidden="1">
      <c r="A6" s="6"/>
      <c r="B6" s="7"/>
      <c r="C6" s="7"/>
      <c r="D6" s="8">
        <f t="shared" ref="D6:L6" si="0">D10-D7</f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 t="e">
        <f t="shared" si="0"/>
        <v>#VALUE!</v>
      </c>
      <c r="M6" s="9"/>
    </row>
    <row r="7" spans="1:13" ht="15.75" thickBot="1">
      <c r="A7" s="6"/>
      <c r="B7" s="10"/>
      <c r="C7" s="10"/>
      <c r="D7" s="11">
        <f>'[1]67.05.01'!D10+[1]ZV!D10+'[1]67,03,04+P Teatru'!D10+'[1]67.03.06'!D10+'[1]67.03.30'!D10+'[1]67,58'!D10+'[1]67.50'!D10+'[1]67,58'!D280+'[1]67,03,02'!D10</f>
        <v>21560135</v>
      </c>
      <c r="E7" s="11">
        <f>'[1]67.05.01'!E10+[1]ZV!E10+'[1]67,03,04+P Teatru'!E10+'[1]67.03.06'!E10+'[1]67.03.30'!E10+'[1]67,58'!E10+'[1]67.50'!E10+'[1]67,58'!E280+'[1]67,03,02'!E10</f>
        <v>14257960</v>
      </c>
      <c r="F7" s="11">
        <f>'[1]67.05.01'!F10+[1]ZV!F10+'[1]67,03,04+P Teatru'!F10+'[1]67.03.06'!F10+'[1]67.03.30'!F10+'[1]67,58'!F10+'[1]67.50'!F10+'[1]67,58'!F280+'[1]67,03,02'!F10</f>
        <v>51590135</v>
      </c>
      <c r="G7" s="11">
        <f>'[1]67.05.01'!G10+[1]ZV!G10+'[1]67,03,04+P Teatru'!G10+'[1]67.03.06'!G10+'[1]67.03.30'!G10+'[1]67,58'!G10+'[1]67.50'!G10+'[1]67,58'!G280+'[1]67,03,02'!G10</f>
        <v>47441960</v>
      </c>
      <c r="H7" s="11">
        <f>'[1]67.05.01'!H10+[1]ZV!H10+'[1]67,03,04+P Teatru'!H10+'[1]67.03.06'!H10+'[1]67.03.30'!H10+'[1]67,58'!H10+'[1]67.50'!H10+'[1]67,58'!H280+'[1]67,03,02'!H10</f>
        <v>38494150</v>
      </c>
      <c r="I7" s="11">
        <f>'[1]67.05.01'!I10+[1]ZV!I10+'[1]67,03,04+P Teatru'!I10+'[1]67.03.06'!I10+'[1]67.03.30'!I10+'[1]67,58'!I10+'[1]67.50'!I10+'[1]67,58'!I280+'[1]67,03,02'!I10</f>
        <v>38494150</v>
      </c>
      <c r="J7" s="11">
        <f>'[1]67.05.01'!J10+[1]ZV!J10+'[1]67,03,04+P Teatru'!J10+'[1]67.03.06'!J10+'[1]67.03.30'!J10+'[1]67,58'!J10+'[1]67.50'!J10+'[1]67,58'!J280+'[1]67,03,02'!J10</f>
        <v>38494150</v>
      </c>
      <c r="K7" s="11">
        <f>'[1]67.05.01'!K10+[1]ZV!K10+'[1]67,03,04+P Teatru'!K10+'[1]67.03.06'!K10+'[1]67.03.30'!K10+'[1]67,58'!K10+'[1]67.50'!K10+'[1]67,58'!K280+'[1]67,03,02'!K10</f>
        <v>0</v>
      </c>
      <c r="L7" s="107" t="s">
        <v>2</v>
      </c>
      <c r="M7" s="9"/>
    </row>
    <row r="8" spans="1:13" ht="102" customHeight="1" thickBot="1">
      <c r="A8" s="169" t="s">
        <v>3</v>
      </c>
      <c r="B8" s="170"/>
      <c r="C8" s="12" t="str">
        <f>'[1]51'!C9</f>
        <v>Cod indica tor</v>
      </c>
      <c r="D8" s="12" t="str">
        <f>'[1]51'!D9</f>
        <v>Credite de angajament initiale</v>
      </c>
      <c r="E8" s="12" t="str">
        <f>'[1]51'!E9</f>
        <v>Credite de angajament  definitive</v>
      </c>
      <c r="F8" s="12" t="str">
        <f>'[1]51'!F9</f>
        <v>Credite  bugetare  initiale</v>
      </c>
      <c r="G8" s="12" t="str">
        <f>'[1]51'!G9</f>
        <v>Credite bugetare definitive</v>
      </c>
      <c r="H8" s="12" t="str">
        <f>'[1]51'!H9</f>
        <v>Angajamente 
bugetare</v>
      </c>
      <c r="I8" s="12" t="str">
        <f>'[1]51'!I9</f>
        <v>Angajamente 
legale</v>
      </c>
      <c r="J8" s="12" t="str">
        <f>'[1]51'!J9</f>
        <v>Plati 
efectuate</v>
      </c>
      <c r="K8" s="12" t="str">
        <f>'[1]51'!K9</f>
        <v>Angajamente 
legale de platit</v>
      </c>
      <c r="L8" s="12" t="str">
        <f>'[1]51'!L9</f>
        <v>Cheltuieli efective</v>
      </c>
    </row>
    <row r="9" spans="1:13" ht="12" customHeight="1">
      <c r="A9" s="171">
        <v>0</v>
      </c>
      <c r="B9" s="172"/>
      <c r="C9" s="13">
        <v>1</v>
      </c>
      <c r="D9" s="13">
        <v>1</v>
      </c>
      <c r="E9" s="13">
        <v>2</v>
      </c>
      <c r="F9" s="13">
        <v>3</v>
      </c>
      <c r="G9" s="13">
        <v>4</v>
      </c>
      <c r="H9" s="13">
        <v>5</v>
      </c>
      <c r="I9" s="13">
        <v>6</v>
      </c>
      <c r="J9" s="13">
        <v>7</v>
      </c>
      <c r="K9" s="13">
        <v>8</v>
      </c>
      <c r="L9" s="13">
        <v>9</v>
      </c>
    </row>
    <row r="10" spans="1:13" s="15" customFormat="1" ht="41.25" customHeight="1">
      <c r="A10" s="173" t="s">
        <v>4</v>
      </c>
      <c r="B10" s="173"/>
      <c r="C10" s="14"/>
      <c r="D10" s="109">
        <f>D188</f>
        <v>21560135</v>
      </c>
      <c r="E10" s="109">
        <f>E188</f>
        <v>14257960</v>
      </c>
      <c r="F10" s="109">
        <f t="shared" ref="F10:L10" si="1">F11+F188</f>
        <v>51590135</v>
      </c>
      <c r="G10" s="109">
        <f t="shared" si="1"/>
        <v>47441960</v>
      </c>
      <c r="H10" s="109">
        <f t="shared" si="1"/>
        <v>38494150</v>
      </c>
      <c r="I10" s="109">
        <f t="shared" si="1"/>
        <v>38494150</v>
      </c>
      <c r="J10" s="109">
        <f t="shared" si="1"/>
        <v>38494150</v>
      </c>
      <c r="K10" s="109">
        <f t="shared" si="1"/>
        <v>0</v>
      </c>
      <c r="L10" s="109">
        <f t="shared" si="1"/>
        <v>33433725</v>
      </c>
    </row>
    <row r="11" spans="1:13" s="15" customFormat="1" ht="20.25" customHeight="1">
      <c r="A11" s="175" t="s">
        <v>5</v>
      </c>
      <c r="B11" s="175"/>
      <c r="C11" s="16"/>
      <c r="D11" s="110">
        <f>D13+D49+D133+D158+D184</f>
        <v>0</v>
      </c>
      <c r="E11" s="110">
        <f>E13+E49+E133+E158+E184</f>
        <v>0</v>
      </c>
      <c r="F11" s="110">
        <f>F13+F49+F133+F158+F184</f>
        <v>30030000</v>
      </c>
      <c r="G11" s="110">
        <f t="shared" ref="G11:L11" si="2">G13+G49+G133+G158+G184</f>
        <v>33184000</v>
      </c>
      <c r="H11" s="110">
        <f t="shared" si="2"/>
        <v>32917061</v>
      </c>
      <c r="I11" s="110">
        <f t="shared" si="2"/>
        <v>32917061</v>
      </c>
      <c r="J11" s="110">
        <f t="shared" si="2"/>
        <v>32917061</v>
      </c>
      <c r="K11" s="110">
        <f t="shared" si="2"/>
        <v>0</v>
      </c>
      <c r="L11" s="110">
        <f t="shared" si="2"/>
        <v>32936964</v>
      </c>
    </row>
    <row r="12" spans="1:13" s="15" customFormat="1" ht="42.75" customHeight="1">
      <c r="A12" s="17"/>
      <c r="B12" s="176" t="s">
        <v>6</v>
      </c>
      <c r="C12" s="177"/>
      <c r="D12" s="111">
        <f>D13+D49+D133+D158+D214</f>
        <v>20561935</v>
      </c>
      <c r="E12" s="111">
        <f>E13+E49+E133+E158+E214</f>
        <v>13526760</v>
      </c>
      <c r="F12" s="111">
        <f>F13+F49+F133+F158+F214+F189</f>
        <v>50591935</v>
      </c>
      <c r="G12" s="111">
        <f>G13+G49+G133+G158+G214+G189</f>
        <v>46710760</v>
      </c>
      <c r="H12" s="111">
        <f>H13+H49+H133+H158+H214</f>
        <v>38372919</v>
      </c>
      <c r="I12" s="111">
        <f>I13+I49+I133+I158+I214</f>
        <v>38372919</v>
      </c>
      <c r="J12" s="111">
        <f>J13+J49+J133+J158+J214</f>
        <v>38372919</v>
      </c>
      <c r="K12" s="111">
        <f>K13+K49+K133+K158+K214</f>
        <v>0</v>
      </c>
      <c r="L12" s="111">
        <f>L13+L49+L133+L158+L214</f>
        <v>32967859</v>
      </c>
    </row>
    <row r="13" spans="1:13" s="21" customFormat="1" ht="27.75" hidden="1" customHeight="1">
      <c r="A13" s="18" t="s">
        <v>7</v>
      </c>
      <c r="B13" s="19"/>
      <c r="C13" s="20" t="s">
        <v>8</v>
      </c>
      <c r="D13" s="112"/>
      <c r="E13" s="112">
        <f t="shared" ref="E13:L13" si="3">E14+E33+E41</f>
        <v>0</v>
      </c>
      <c r="F13" s="113">
        <f t="shared" si="3"/>
        <v>0</v>
      </c>
      <c r="G13" s="113">
        <f t="shared" si="3"/>
        <v>0</v>
      </c>
      <c r="H13" s="113">
        <f t="shared" si="3"/>
        <v>0</v>
      </c>
      <c r="I13" s="113">
        <f t="shared" si="3"/>
        <v>0</v>
      </c>
      <c r="J13" s="113">
        <f t="shared" si="3"/>
        <v>0</v>
      </c>
      <c r="K13" s="113">
        <f t="shared" si="3"/>
        <v>0</v>
      </c>
      <c r="L13" s="113">
        <f t="shared" si="3"/>
        <v>0</v>
      </c>
    </row>
    <row r="14" spans="1:13" s="15" customFormat="1" ht="17.25" hidden="1" customHeight="1">
      <c r="A14" s="22" t="s">
        <v>9</v>
      </c>
      <c r="B14" s="22"/>
      <c r="C14" s="23" t="s">
        <v>10</v>
      </c>
      <c r="D14" s="114"/>
      <c r="E14" s="114"/>
      <c r="F14" s="115">
        <f>F15+F19+F20+F25+F24+F26+F27+F28+F29+F30+F32+F31</f>
        <v>0</v>
      </c>
      <c r="G14" s="115">
        <f t="shared" ref="G14:L14" si="4">G15+G19+G20+G25+G24+G26+G27+G28+G29+G30+G32+G31</f>
        <v>0</v>
      </c>
      <c r="H14" s="115">
        <f t="shared" si="4"/>
        <v>0</v>
      </c>
      <c r="I14" s="115">
        <f t="shared" si="4"/>
        <v>0</v>
      </c>
      <c r="J14" s="115">
        <f t="shared" si="4"/>
        <v>0</v>
      </c>
      <c r="K14" s="115">
        <f t="shared" si="4"/>
        <v>0</v>
      </c>
      <c r="L14" s="115">
        <f t="shared" si="4"/>
        <v>0</v>
      </c>
    </row>
    <row r="15" spans="1:13" s="15" customFormat="1" ht="17.25" hidden="1" customHeight="1">
      <c r="A15" s="24"/>
      <c r="B15" s="25" t="s">
        <v>11</v>
      </c>
      <c r="C15" s="26" t="s">
        <v>12</v>
      </c>
      <c r="D15" s="116"/>
      <c r="E15" s="117">
        <f>[2]CSM!E14+[2]YY!D15+'[2]Zone verzi'!E14+'[2]67020330'!E14+[2]XX!D15+'[2]6703004'!E14+'[2]67020306'!E14+'[2]670250'!E14</f>
        <v>0</v>
      </c>
      <c r="F15" s="117">
        <f>'[1]67.05.01'!F15</f>
        <v>0</v>
      </c>
      <c r="G15" s="117">
        <f>'[1]67.05.01'!G15</f>
        <v>0</v>
      </c>
      <c r="H15" s="117">
        <f>'[1]67.05.01'!H15</f>
        <v>0</v>
      </c>
      <c r="I15" s="117">
        <f>'[1]67.05.01'!I15</f>
        <v>0</v>
      </c>
      <c r="J15" s="117">
        <f>'[1]67.05.01'!J15</f>
        <v>0</v>
      </c>
      <c r="K15" s="117">
        <f>'[1]67.05.01'!K15</f>
        <v>0</v>
      </c>
      <c r="L15" s="117">
        <f>'[1]67.05.01'!L15</f>
        <v>0</v>
      </c>
    </row>
    <row r="16" spans="1:13" s="30" customFormat="1" ht="20.100000000000001" hidden="1" customHeight="1">
      <c r="A16" s="27"/>
      <c r="B16" s="28" t="s">
        <v>13</v>
      </c>
      <c r="C16" s="29" t="s">
        <v>14</v>
      </c>
      <c r="D16" s="118"/>
      <c r="E16" s="117">
        <f>[2]CSM!E15+[2]YY!D16+'[2]Zone verzi'!E15+'[2]67020330'!E15+[2]XX!D16+'[2]6703004'!E15+'[2]67020306'!E15+'[2]670250'!E15</f>
        <v>0</v>
      </c>
      <c r="F16" s="117"/>
      <c r="G16" s="117"/>
      <c r="H16" s="117"/>
      <c r="I16" s="117"/>
      <c r="J16" s="117"/>
      <c r="K16" s="117"/>
      <c r="L16" s="117"/>
    </row>
    <row r="17" spans="1:12" s="30" customFormat="1" ht="20.100000000000001" hidden="1" customHeight="1">
      <c r="A17" s="27"/>
      <c r="B17" s="28" t="s">
        <v>15</v>
      </c>
      <c r="C17" s="29" t="s">
        <v>16</v>
      </c>
      <c r="D17" s="118"/>
      <c r="E17" s="117">
        <f>[2]CSM!E16+[2]YY!D17+'[2]Zone verzi'!E16+'[2]67020330'!E16+[2]XX!D17+'[2]6703004'!E16+'[2]67020306'!E16+'[2]670250'!E16</f>
        <v>0</v>
      </c>
      <c r="F17" s="117"/>
      <c r="G17" s="119"/>
      <c r="H17" s="119"/>
      <c r="I17" s="119"/>
      <c r="J17" s="119"/>
      <c r="K17" s="119"/>
      <c r="L17" s="119"/>
    </row>
    <row r="18" spans="1:12" s="30" customFormat="1" ht="20.100000000000001" hidden="1" customHeight="1">
      <c r="A18" s="27"/>
      <c r="B18" s="28" t="s">
        <v>17</v>
      </c>
      <c r="C18" s="29" t="s">
        <v>18</v>
      </c>
      <c r="D18" s="118"/>
      <c r="E18" s="117">
        <f>[2]CSM!E17+[2]YY!D18+'[2]Zone verzi'!E17+'[2]67020330'!E17+[2]XX!D18+'[2]6703004'!E17+'[2]67020306'!E17+'[2]670250'!E17</f>
        <v>0</v>
      </c>
      <c r="F18" s="117"/>
      <c r="G18" s="119"/>
      <c r="H18" s="119"/>
      <c r="I18" s="119"/>
      <c r="J18" s="119"/>
      <c r="K18" s="119"/>
      <c r="L18" s="119"/>
    </row>
    <row r="19" spans="1:12" s="15" customFormat="1" ht="17.25" hidden="1" customHeight="1">
      <c r="A19" s="24"/>
      <c r="B19" s="25" t="s">
        <v>19</v>
      </c>
      <c r="C19" s="26" t="s">
        <v>20</v>
      </c>
      <c r="D19" s="116"/>
      <c r="E19" s="117">
        <f>[2]CSM!E18+[2]YY!D19+'[2]Zone verzi'!E18+'[2]67020330'!E18+[2]XX!D19+'[2]6703004'!E18+'[2]67020306'!E18+'[2]670250'!E18</f>
        <v>0</v>
      </c>
      <c r="F19" s="117">
        <f>[2]CSM!F18+'[2]Zone verzi'!F18+'[2]67020330'!F18+[2]XX!E19+'[2]6703004'!F18+'[2]67020306'!F18+'[2]670250'!F18</f>
        <v>0</v>
      </c>
      <c r="G19" s="117">
        <f>[2]CSM!G18+'[2]Zone verzi'!G18+'[2]67020330'!G18+[2]XX!F19+'[2]6703004'!G18+'[2]67020306'!G18+'[2]670250'!G18</f>
        <v>0</v>
      </c>
      <c r="H19" s="117">
        <f>[2]CSM!H18+'[2]Zone verzi'!H18+'[2]67020330'!H18+[2]XX!G19+'[2]6703004'!H18+'[2]67020306'!H18+'[2]670250'!H18</f>
        <v>0</v>
      </c>
      <c r="I19" s="117">
        <f>[2]CSM!I18+'[2]Zone verzi'!I18+'[2]67020330'!I18+[2]XX!H19+'[2]6703004'!I18+'[2]67020306'!I18+'[2]670250'!I18</f>
        <v>0</v>
      </c>
      <c r="J19" s="117">
        <f>[2]CSM!J18+'[2]Zone verzi'!J18+'[2]67020330'!J18+[2]XX!I19+'[2]6703004'!J18+'[2]67020306'!J18+'[2]670250'!J18</f>
        <v>0</v>
      </c>
      <c r="K19" s="117">
        <f>[2]CSM!K18+'[2]Zone verzi'!K18+'[2]67020330'!K18+[2]XX!J19+'[2]6703004'!K18+'[2]67020306'!K18+'[2]670250'!K18</f>
        <v>0</v>
      </c>
      <c r="L19" s="117">
        <f>[2]CSM!L18+'[2]Zone verzi'!L18+'[2]67020330'!L18+[2]XX!K19+'[2]6703004'!L18+'[2]67020306'!L18+'[2]670250'!L18</f>
        <v>0</v>
      </c>
    </row>
    <row r="20" spans="1:12" s="15" customFormat="1" ht="17.25" hidden="1" customHeight="1">
      <c r="A20" s="24"/>
      <c r="B20" s="25" t="s">
        <v>21</v>
      </c>
      <c r="C20" s="26" t="s">
        <v>22</v>
      </c>
      <c r="D20" s="116"/>
      <c r="E20" s="117">
        <f>[2]CSM!E19+[2]YY!D20+'[2]Zone verzi'!E19+'[2]67020330'!E19+[2]XX!D20+'[2]6703004'!E19+'[2]67020306'!E19+'[2]670250'!E19</f>
        <v>0</v>
      </c>
      <c r="F20" s="117">
        <f>'[1]67.05.01'!F20</f>
        <v>0</v>
      </c>
      <c r="G20" s="117">
        <f>'[1]67.05.01'!G20</f>
        <v>0</v>
      </c>
      <c r="H20" s="117">
        <f>'[1]67.05.01'!H20</f>
        <v>0</v>
      </c>
      <c r="I20" s="117">
        <f>'[1]67.05.01'!I20</f>
        <v>0</v>
      </c>
      <c r="J20" s="117">
        <f>'[1]67.05.01'!J20</f>
        <v>0</v>
      </c>
      <c r="K20" s="117">
        <f>'[1]67.05.01'!K20</f>
        <v>0</v>
      </c>
      <c r="L20" s="117">
        <f>'[1]67.05.01'!L20</f>
        <v>0</v>
      </c>
    </row>
    <row r="21" spans="1:12" s="15" customFormat="1" ht="20.100000000000001" hidden="1" customHeight="1">
      <c r="A21" s="24"/>
      <c r="B21" s="25" t="s">
        <v>23</v>
      </c>
      <c r="C21" s="26" t="s">
        <v>24</v>
      </c>
      <c r="D21" s="116"/>
      <c r="E21" s="117">
        <f>[2]CSM!E20+[2]YY!D21+'[2]Zone verzi'!E20+'[2]67020330'!E20+[2]XX!D21+'[2]6703004'!E20+'[2]67020306'!E20+'[2]670250'!E20</f>
        <v>0</v>
      </c>
      <c r="F21" s="117"/>
      <c r="G21" s="117"/>
      <c r="H21" s="117"/>
      <c r="I21" s="117"/>
      <c r="J21" s="117"/>
      <c r="K21" s="117"/>
      <c r="L21" s="117"/>
    </row>
    <row r="22" spans="1:12" s="15" customFormat="1" ht="20.100000000000001" hidden="1" customHeight="1">
      <c r="A22" s="24"/>
      <c r="B22" s="25" t="s">
        <v>25</v>
      </c>
      <c r="C22" s="26" t="s">
        <v>26</v>
      </c>
      <c r="D22" s="116"/>
      <c r="E22" s="117">
        <f>[2]CSM!E21+[2]YY!D22+'[2]Zone verzi'!E21+'[2]67020330'!E21+[2]XX!D22+'[2]6703004'!E21+'[2]67020306'!E21+'[2]670250'!E21</f>
        <v>0</v>
      </c>
      <c r="F22" s="117"/>
      <c r="G22" s="117"/>
      <c r="H22" s="117"/>
      <c r="I22" s="117"/>
      <c r="J22" s="117"/>
      <c r="K22" s="117"/>
      <c r="L22" s="117"/>
    </row>
    <row r="23" spans="1:12" s="15" customFormat="1" ht="20.100000000000001" hidden="1" customHeight="1">
      <c r="A23" s="24"/>
      <c r="B23" s="25" t="s">
        <v>27</v>
      </c>
      <c r="C23" s="26" t="s">
        <v>28</v>
      </c>
      <c r="D23" s="116"/>
      <c r="E23" s="117">
        <f>[2]CSM!E22+[2]YY!D23+'[2]Zone verzi'!E22+'[2]67020330'!E22+[2]XX!D23+'[2]6703004'!E22+'[2]67020306'!E22+'[2]670250'!E22</f>
        <v>0</v>
      </c>
      <c r="F23" s="117"/>
      <c r="G23" s="117"/>
      <c r="H23" s="117"/>
      <c r="I23" s="117"/>
      <c r="J23" s="117"/>
      <c r="K23" s="117"/>
      <c r="L23" s="117"/>
    </row>
    <row r="24" spans="1:12" s="15" customFormat="1" ht="17.25" hidden="1" customHeight="1">
      <c r="A24" s="24"/>
      <c r="B24" s="25" t="s">
        <v>29</v>
      </c>
      <c r="C24" s="26" t="s">
        <v>30</v>
      </c>
      <c r="D24" s="116"/>
      <c r="E24" s="117">
        <f>[2]CSM!E23+[2]YY!D24+'[2]Zone verzi'!E23+'[2]67020330'!E23+[2]XX!D24+'[2]6703004'!E23+'[2]67020306'!E23+'[2]670250'!E23</f>
        <v>0</v>
      </c>
      <c r="F24" s="117">
        <f>[2]CSM!F23+'[2]Zone verzi'!F23+'[2]67020330'!F23+[2]XX!E24+'[2]6703004'!F23+'[2]67020306'!F23+'[2]670250'!F23</f>
        <v>0</v>
      </c>
      <c r="G24" s="117">
        <f>[2]CSM!G23+'[2]Zone verzi'!G23+'[2]67020330'!G23+[2]XX!F24+'[2]6703004'!G23+'[2]67020306'!G23+'[2]670250'!G23</f>
        <v>0</v>
      </c>
      <c r="H24" s="117">
        <f>[2]CSM!H23+'[2]Zone verzi'!H23+'[2]67020330'!H23+[2]XX!G24+'[2]6703004'!H23+'[2]67020306'!H23+'[2]670250'!H23</f>
        <v>0</v>
      </c>
      <c r="I24" s="117">
        <f>[2]CSM!I23+'[2]Zone verzi'!I23+'[2]67020330'!I23+[2]XX!H24+'[2]6703004'!I23+'[2]67020306'!I23+'[2]670250'!I23</f>
        <v>0</v>
      </c>
      <c r="J24" s="117">
        <f>[2]CSM!J23+'[2]Zone verzi'!J23+'[2]67020330'!J23+[2]XX!I24+'[2]6703004'!J23+'[2]67020306'!J23+'[2]670250'!J23</f>
        <v>0</v>
      </c>
      <c r="K24" s="117">
        <f>[2]CSM!K23+'[2]Zone verzi'!K23+'[2]67020330'!K23+[2]XX!J24+'[2]6703004'!K23+'[2]67020306'!K23+'[2]670250'!K23</f>
        <v>0</v>
      </c>
      <c r="L24" s="117">
        <f>[2]CSM!L23+'[2]Zone verzi'!L23+'[2]67020330'!L23+[2]XX!K24+'[2]6703004'!L23+'[2]67020306'!L23+'[2]670250'!L23</f>
        <v>0</v>
      </c>
    </row>
    <row r="25" spans="1:12" s="15" customFormat="1" ht="17.25" hidden="1" customHeight="1">
      <c r="A25" s="24"/>
      <c r="B25" s="25" t="s">
        <v>31</v>
      </c>
      <c r="C25" s="26" t="s">
        <v>32</v>
      </c>
      <c r="D25" s="116"/>
      <c r="E25" s="117">
        <f>[2]CSM!E24+'[2]Zone verzi'!E24+'[2]67020330'!E24+[2]XX!D25+'[2]6703004'!E24+'[2]67020306'!E24+'[2]670250'!E24</f>
        <v>0</v>
      </c>
      <c r="F25" s="117">
        <f>[2]CSM!F24+'[2]Zone verzi'!F24+'[2]67020330'!F24+[2]XX!E25+'[2]6703004'!F24+'[2]67020306'!F24+'[2]670250'!F24</f>
        <v>0</v>
      </c>
      <c r="G25" s="117">
        <f>[2]CSM!G24+'[2]Zone verzi'!G24+'[2]67020330'!G24+[2]XX!F25+'[2]6703004'!G24+'[2]67020306'!G24+'[2]670250'!G24</f>
        <v>0</v>
      </c>
      <c r="H25" s="117">
        <f>[2]CSM!H24+'[2]Zone verzi'!H24+'[2]67020330'!H24+[2]XX!G25+'[2]6703004'!H24+'[2]67020306'!H24+'[2]670250'!H24</f>
        <v>0</v>
      </c>
      <c r="I25" s="117">
        <f>[2]CSM!I24+'[2]Zone verzi'!I24+'[2]67020330'!I24+[2]XX!H25+'[2]6703004'!I24+'[2]67020306'!I24+'[2]670250'!I24</f>
        <v>0</v>
      </c>
      <c r="J25" s="117">
        <f>[2]CSM!J24+'[2]Zone verzi'!J24+'[2]67020330'!J24+[2]XX!I25+'[2]6703004'!J24+'[2]67020306'!J24+'[2]670250'!J24</f>
        <v>0</v>
      </c>
      <c r="K25" s="117">
        <f>[2]CSM!K24+'[2]Zone verzi'!K24+'[2]67020330'!K24+[2]XX!J25+'[2]6703004'!K24+'[2]67020306'!K24+'[2]670250'!K24</f>
        <v>0</v>
      </c>
      <c r="L25" s="117">
        <f>[2]CSM!L24+'[2]Zone verzi'!L24+'[2]67020330'!L24+[2]XX!K25+'[2]6703004'!L24+'[2]67020306'!L24+'[2]670250'!L24</f>
        <v>0</v>
      </c>
    </row>
    <row r="26" spans="1:12" s="15" customFormat="1" ht="15" hidden="1" customHeight="1">
      <c r="A26" s="24"/>
      <c r="B26" s="25" t="s">
        <v>33</v>
      </c>
      <c r="C26" s="26" t="s">
        <v>34</v>
      </c>
      <c r="D26" s="116"/>
      <c r="E26" s="117">
        <f>[2]CSM!E25+'[2]Zone verzi'!E25+'[2]67020330'!E25+[2]XX!D26+'[2]6703004'!E25+'[2]67020306'!E25+'[2]670250'!E25</f>
        <v>0</v>
      </c>
      <c r="F26" s="117">
        <f>[2]CSM!F25+'[2]Zone verzi'!F25+'[2]67020330'!F25+[2]XX!E26+'[2]6703004'!F25+'[2]67020306'!F25+'[2]670250'!F25</f>
        <v>0</v>
      </c>
      <c r="G26" s="117">
        <f>[2]CSM!G25+'[2]Zone verzi'!G25+'[2]67020330'!G25+[2]XX!F26+'[2]6703004'!G25+'[2]67020306'!G25+'[2]670250'!G25</f>
        <v>0</v>
      </c>
      <c r="H26" s="117">
        <f>[2]CSM!H25+'[2]Zone verzi'!H25+'[2]67020330'!H25+[2]XX!G26+'[2]6703004'!H25+'[2]67020306'!H25+'[2]670250'!H25</f>
        <v>0</v>
      </c>
      <c r="I26" s="117">
        <f>[2]CSM!I25+'[2]Zone verzi'!I25+'[2]67020330'!I25+[2]XX!H26+'[2]6703004'!I25+'[2]67020306'!I25+'[2]670250'!I25</f>
        <v>0</v>
      </c>
      <c r="J26" s="117">
        <f>[2]CSM!J25+'[2]Zone verzi'!J25+'[2]67020330'!J25+[2]XX!I26+'[2]6703004'!J25+'[2]67020306'!J25+'[2]670250'!J25</f>
        <v>0</v>
      </c>
      <c r="K26" s="117">
        <f>[2]CSM!K25+'[2]Zone verzi'!K25+'[2]67020330'!K25+[2]XX!J26+'[2]6703004'!K25+'[2]67020306'!K25+'[2]670250'!K25</f>
        <v>0</v>
      </c>
      <c r="L26" s="117">
        <f>[2]CSM!L25+'[2]Zone verzi'!L25+'[2]67020330'!L25+[2]XX!K26+'[2]6703004'!L25+'[2]67020306'!L25+'[2]670250'!L25</f>
        <v>0</v>
      </c>
    </row>
    <row r="27" spans="1:12" s="15" customFormat="1" ht="15" hidden="1" customHeight="1">
      <c r="A27" s="31"/>
      <c r="B27" s="32" t="s">
        <v>35</v>
      </c>
      <c r="C27" s="26" t="s">
        <v>36</v>
      </c>
      <c r="D27" s="116"/>
      <c r="E27" s="117">
        <f>[2]CSM!E26+'[2]Zone verzi'!E26+'[2]67020330'!E26+[2]XX!D27+'[2]6703004'!E26+'[2]67020306'!E26+'[2]670250'!E26</f>
        <v>0</v>
      </c>
      <c r="F27" s="117">
        <f>'[1]67.05.01'!F27</f>
        <v>0</v>
      </c>
      <c r="G27" s="117">
        <f>'[1]67.05.01'!G27</f>
        <v>0</v>
      </c>
      <c r="H27" s="117">
        <f>'[1]67.05.01'!H27</f>
        <v>0</v>
      </c>
      <c r="I27" s="117">
        <f>'[1]67.05.01'!I27</f>
        <v>0</v>
      </c>
      <c r="J27" s="117">
        <f>'[1]67.05.01'!J27</f>
        <v>0</v>
      </c>
      <c r="K27" s="117">
        <f>'[1]67.05.01'!K27</f>
        <v>0</v>
      </c>
      <c r="L27" s="117">
        <f>'[1]67.05.01'!L27</f>
        <v>0</v>
      </c>
    </row>
    <row r="28" spans="1:12" s="15" customFormat="1" ht="15" hidden="1" customHeight="1">
      <c r="A28" s="31"/>
      <c r="B28" s="32" t="s">
        <v>37</v>
      </c>
      <c r="C28" s="26" t="s">
        <v>38</v>
      </c>
      <c r="D28" s="116"/>
      <c r="E28" s="117">
        <f>F28</f>
        <v>0</v>
      </c>
      <c r="F28" s="117">
        <f>'[1]67.05.01'!F28</f>
        <v>0</v>
      </c>
      <c r="G28" s="117">
        <f>'[1]67.05.01'!G28</f>
        <v>0</v>
      </c>
      <c r="H28" s="117">
        <f>'[1]67.05.01'!H28</f>
        <v>0</v>
      </c>
      <c r="I28" s="117">
        <f>'[1]67.05.01'!I28</f>
        <v>0</v>
      </c>
      <c r="J28" s="117">
        <f>'[1]67.05.01'!J28</f>
        <v>0</v>
      </c>
      <c r="K28" s="117">
        <f>'[1]67.05.01'!K28</f>
        <v>0</v>
      </c>
      <c r="L28" s="117">
        <f>'[1]67.05.01'!L28</f>
        <v>0</v>
      </c>
    </row>
    <row r="29" spans="1:12" s="15" customFormat="1" ht="15" hidden="1" customHeight="1">
      <c r="A29" s="31"/>
      <c r="B29" s="32" t="s">
        <v>39</v>
      </c>
      <c r="C29" s="26" t="s">
        <v>40</v>
      </c>
      <c r="D29" s="116"/>
      <c r="E29" s="117"/>
      <c r="F29" s="117">
        <f>'[1]67.05.01'!F29</f>
        <v>0</v>
      </c>
      <c r="G29" s="117">
        <f>'[1]67.05.01'!G29</f>
        <v>0</v>
      </c>
      <c r="H29" s="117">
        <f>'[1]67.05.01'!H29</f>
        <v>0</v>
      </c>
      <c r="I29" s="117">
        <f>'[1]67.05.01'!I29</f>
        <v>0</v>
      </c>
      <c r="J29" s="117">
        <f>'[1]67.05.01'!J29</f>
        <v>0</v>
      </c>
      <c r="K29" s="117">
        <f>'[1]67.05.01'!K29</f>
        <v>0</v>
      </c>
      <c r="L29" s="117">
        <f>'[1]67.05.01'!L29</f>
        <v>0</v>
      </c>
    </row>
    <row r="30" spans="1:12" s="15" customFormat="1" ht="15" hidden="1" customHeight="1">
      <c r="A30" s="31"/>
      <c r="B30" s="32" t="s">
        <v>41</v>
      </c>
      <c r="C30" s="26" t="s">
        <v>42</v>
      </c>
      <c r="D30" s="116"/>
      <c r="E30" s="117">
        <f>F30</f>
        <v>0</v>
      </c>
      <c r="F30" s="117">
        <f>'[1]67.05.01'!F30</f>
        <v>0</v>
      </c>
      <c r="G30" s="117">
        <f>'[1]67.05.01'!G30</f>
        <v>0</v>
      </c>
      <c r="H30" s="117">
        <f>'[1]67.05.01'!H30</f>
        <v>0</v>
      </c>
      <c r="I30" s="117">
        <f>'[1]67.05.01'!I30</f>
        <v>0</v>
      </c>
      <c r="J30" s="117">
        <f>'[1]67.05.01'!J30</f>
        <v>0</v>
      </c>
      <c r="K30" s="117">
        <f>'[1]67.05.01'!K30</f>
        <v>0</v>
      </c>
      <c r="L30" s="117">
        <f>'[1]67.05.01'!L30</f>
        <v>0</v>
      </c>
    </row>
    <row r="31" spans="1:12" s="15" customFormat="1" ht="15" hidden="1" customHeight="1">
      <c r="A31" s="31"/>
      <c r="B31" s="32"/>
      <c r="C31" s="26" t="s">
        <v>43</v>
      </c>
      <c r="D31" s="116"/>
      <c r="E31" s="117"/>
      <c r="F31" s="117">
        <f>'[1]67.05.01'!F31</f>
        <v>0</v>
      </c>
      <c r="G31" s="117">
        <f>'[1]67.05.01'!G31</f>
        <v>0</v>
      </c>
      <c r="H31" s="117">
        <f>'[1]67.05.01'!H31</f>
        <v>0</v>
      </c>
      <c r="I31" s="117">
        <f>'[1]67.05.01'!I31</f>
        <v>0</v>
      </c>
      <c r="J31" s="117">
        <f>'[1]67.05.01'!J31</f>
        <v>0</v>
      </c>
      <c r="K31" s="117">
        <f>'[1]67.05.01'!K31</f>
        <v>0</v>
      </c>
      <c r="L31" s="117">
        <f>'[1]67.05.01'!L31</f>
        <v>0</v>
      </c>
    </row>
    <row r="32" spans="1:12" s="15" customFormat="1" ht="15" hidden="1" customHeight="1">
      <c r="A32" s="31"/>
      <c r="B32" s="25" t="s">
        <v>44</v>
      </c>
      <c r="C32" s="26" t="s">
        <v>45</v>
      </c>
      <c r="D32" s="116"/>
      <c r="E32" s="117">
        <f>F32</f>
        <v>0</v>
      </c>
      <c r="F32" s="117">
        <f>'[1]67.05.01'!F32</f>
        <v>0</v>
      </c>
      <c r="G32" s="117">
        <f>'[1]67.05.01'!G32</f>
        <v>0</v>
      </c>
      <c r="H32" s="117">
        <f>'[1]67.05.01'!H32</f>
        <v>0</v>
      </c>
      <c r="I32" s="117">
        <f>'[1]67.05.01'!I32</f>
        <v>0</v>
      </c>
      <c r="J32" s="117">
        <f>'[1]67.05.01'!J32</f>
        <v>0</v>
      </c>
      <c r="K32" s="117">
        <f>'[1]67.05.01'!K32</f>
        <v>0</v>
      </c>
      <c r="L32" s="117">
        <f>'[1]67.05.01'!L32</f>
        <v>0</v>
      </c>
    </row>
    <row r="33" spans="1:12" s="15" customFormat="1" ht="20.100000000000001" hidden="1" customHeight="1">
      <c r="A33" s="22" t="s">
        <v>46</v>
      </c>
      <c r="B33" s="33"/>
      <c r="C33" s="23" t="s">
        <v>47</v>
      </c>
      <c r="D33" s="114"/>
      <c r="E33" s="115">
        <f>E34+E35+E36+E37+E38+E39+E40</f>
        <v>0</v>
      </c>
      <c r="F33" s="115">
        <f>F34+F35+F36+F37+F38+F39+F40</f>
        <v>0</v>
      </c>
      <c r="G33" s="115">
        <f t="shared" ref="G33:L33" si="5">G34+G35+G36+G37+G38+G39+G40</f>
        <v>0</v>
      </c>
      <c r="H33" s="115">
        <f t="shared" si="5"/>
        <v>0</v>
      </c>
      <c r="I33" s="115">
        <f t="shared" si="5"/>
        <v>0</v>
      </c>
      <c r="J33" s="115">
        <f t="shared" si="5"/>
        <v>0</v>
      </c>
      <c r="K33" s="115">
        <f t="shared" si="5"/>
        <v>0</v>
      </c>
      <c r="L33" s="115">
        <f t="shared" si="5"/>
        <v>0</v>
      </c>
    </row>
    <row r="34" spans="1:12" s="15" customFormat="1" ht="20.100000000000001" hidden="1" customHeight="1">
      <c r="A34" s="31"/>
      <c r="B34" s="25" t="s">
        <v>48</v>
      </c>
      <c r="C34" s="26" t="s">
        <v>49</v>
      </c>
      <c r="D34" s="116"/>
      <c r="E34" s="117"/>
      <c r="F34" s="117">
        <f>+[2]CSM!F33+'[2]Zone verzi'!F32+'[2]67020330'!F32+[2]XX!E33+'[2]6703004'!F32+'[2]67020306'!F32+'[2]670250'!F32</f>
        <v>0</v>
      </c>
      <c r="G34" s="117">
        <f>+[2]CSM!G33+'[2]Zone verzi'!G32+'[2]67020330'!G32+[2]XX!F33+'[2]6703004'!G32+'[2]67020306'!G32+'[2]670250'!G32</f>
        <v>0</v>
      </c>
      <c r="H34" s="117">
        <f>+[2]CSM!H33+'[2]Zone verzi'!H32+'[2]67020330'!H32+[2]XX!G33+'[2]6703004'!H32+'[2]67020306'!H32+'[2]670250'!H32</f>
        <v>0</v>
      </c>
      <c r="I34" s="117">
        <f>+[2]CSM!I33+'[2]Zone verzi'!I32+'[2]67020330'!I32+[2]XX!H33+'[2]6703004'!I32+'[2]67020306'!I32+'[2]670250'!I32</f>
        <v>0</v>
      </c>
      <c r="J34" s="117">
        <f>+[2]CSM!J33+'[2]Zone verzi'!J32+'[2]67020330'!J32+[2]XX!I33+'[2]6703004'!J32+'[2]67020306'!J32+'[2]670250'!J32</f>
        <v>0</v>
      </c>
      <c r="K34" s="117">
        <f>+[2]CSM!K33+'[2]Zone verzi'!K32+'[2]67020330'!K32+[2]XX!J33+'[2]6703004'!K32+'[2]67020306'!K32+'[2]670250'!K32</f>
        <v>0</v>
      </c>
      <c r="L34" s="117">
        <f>+[2]CSM!L33+'[2]Zone verzi'!L32+'[2]67020330'!L32+[2]XX!K33+'[2]6703004'!L32+'[2]67020306'!L32+'[2]670250'!L32</f>
        <v>0</v>
      </c>
    </row>
    <row r="35" spans="1:12" s="15" customFormat="1" ht="20.100000000000001" hidden="1" customHeight="1">
      <c r="A35" s="31"/>
      <c r="B35" s="25" t="s">
        <v>50</v>
      </c>
      <c r="C35" s="26" t="s">
        <v>51</v>
      </c>
      <c r="D35" s="116"/>
      <c r="E35" s="117"/>
      <c r="F35" s="117"/>
      <c r="G35" s="117"/>
      <c r="H35" s="117"/>
      <c r="I35" s="117"/>
      <c r="J35" s="117">
        <f>+[2]CSM!J34+'[2]Zone verzi'!J33+'[2]67020330'!J33+[2]XX!I34+'[2]6703004'!J33+'[2]67020306'!J33+'[2]670250'!J33</f>
        <v>0</v>
      </c>
      <c r="K35" s="117"/>
      <c r="L35" s="117">
        <f>+[2]CSM!L34+'[2]Zone verzi'!L33+'[2]67020330'!L33+[2]XX!K34+'[2]6703004'!L33+'[2]67020306'!L33+'[2]670250'!L33</f>
        <v>0</v>
      </c>
    </row>
    <row r="36" spans="1:12" s="15" customFormat="1" ht="20.100000000000001" hidden="1" customHeight="1">
      <c r="A36" s="31"/>
      <c r="B36" s="25" t="s">
        <v>52</v>
      </c>
      <c r="C36" s="26" t="s">
        <v>53</v>
      </c>
      <c r="D36" s="116"/>
      <c r="E36" s="117">
        <f>F36</f>
        <v>0</v>
      </c>
      <c r="F36" s="117">
        <f>+[2]CSM!F35+'[2]Zone verzi'!F34+'[2]67020330'!F34+[2]XX!E35+'[2]6703004'!F34+'[2]67020306'!F34+'[2]670250'!F34</f>
        <v>0</v>
      </c>
      <c r="G36" s="117">
        <f>+[2]CSM!G35+'[2]Zone verzi'!G34+'[2]67020330'!G34+[2]XX!F35+'[2]6703004'!G34+'[2]67020306'!G34+'[2]670250'!G34</f>
        <v>0</v>
      </c>
      <c r="H36" s="117">
        <f>+[2]CSM!H35+'[2]Zone verzi'!H34+'[2]67020330'!H34+[2]XX!G35+'[2]6703004'!H34+'[2]67020306'!H34+'[2]670250'!H34</f>
        <v>0</v>
      </c>
      <c r="I36" s="117">
        <f>+[2]CSM!I35+'[2]Zone verzi'!I34+'[2]67020330'!I34+[2]XX!H35+'[2]6703004'!I34+'[2]67020306'!I34+'[2]670250'!I34</f>
        <v>0</v>
      </c>
      <c r="J36" s="117">
        <f>+[2]CSM!J35+'[2]Zone verzi'!J34+'[2]67020330'!J34+[2]XX!I35+'[2]6703004'!J34+'[2]67020306'!J34+'[2]670250'!J34</f>
        <v>0</v>
      </c>
      <c r="K36" s="117">
        <f>+[2]CSM!K35+'[2]Zone verzi'!K34+'[2]67020330'!K34+[2]XX!J35+'[2]6703004'!K34+'[2]67020306'!K34+'[2]670250'!K34</f>
        <v>0</v>
      </c>
      <c r="L36" s="117">
        <f>+[2]CSM!L35+'[2]Zone verzi'!L34+'[2]67020330'!L34+[2]XX!K35+'[2]6703004'!L34+'[2]67020306'!L34+'[2]670250'!L34</f>
        <v>0</v>
      </c>
    </row>
    <row r="37" spans="1:12" s="15" customFormat="1" ht="20.100000000000001" hidden="1" customHeight="1">
      <c r="A37" s="31"/>
      <c r="B37" s="25" t="s">
        <v>54</v>
      </c>
      <c r="C37" s="26" t="s">
        <v>55</v>
      </c>
      <c r="D37" s="116"/>
      <c r="E37" s="117">
        <f>F37</f>
        <v>0</v>
      </c>
      <c r="F37" s="117">
        <f>+[2]CSM!F36+'[2]Zone verzi'!F35+'[2]67020330'!F35+[2]XX!E36+'[2]6703004'!F35+'[2]67020306'!F35+'[2]670250'!F35</f>
        <v>0</v>
      </c>
      <c r="G37" s="117">
        <f>+[2]CSM!G36+'[2]Zone verzi'!G35+'[2]67020330'!G35+[2]XX!F36+'[2]6703004'!G35+'[2]67020306'!G35+'[2]670250'!G35</f>
        <v>0</v>
      </c>
      <c r="H37" s="117">
        <f>+[2]CSM!H36+'[2]Zone verzi'!H35+'[2]67020330'!H35+[2]XX!G36+'[2]6703004'!H35+'[2]67020306'!H35+'[2]670250'!H35</f>
        <v>0</v>
      </c>
      <c r="I37" s="117">
        <f>+[2]CSM!I36+'[2]Zone verzi'!I35+'[2]67020330'!I35+[2]XX!H36+'[2]6703004'!I35+'[2]67020306'!I35+'[2]670250'!I35</f>
        <v>0</v>
      </c>
      <c r="J37" s="117">
        <f>+[2]CSM!J36+'[2]Zone verzi'!J35+'[2]67020330'!J35+[2]XX!I36+'[2]6703004'!J35+'[2]67020306'!J35+'[2]670250'!J35</f>
        <v>0</v>
      </c>
      <c r="K37" s="117">
        <f>+[2]CSM!K36+'[2]Zone verzi'!K35+'[2]67020330'!K35+[2]XX!J36+'[2]6703004'!K35+'[2]67020306'!K35+'[2]670250'!K35</f>
        <v>0</v>
      </c>
      <c r="L37" s="117">
        <f>+[2]CSM!L36+'[2]Zone verzi'!L35+'[2]67020330'!L35+[2]XX!K36+'[2]6703004'!L35+'[2]67020306'!L35+'[2]670250'!L35</f>
        <v>0</v>
      </c>
    </row>
    <row r="38" spans="1:12" s="15" customFormat="1" ht="20.100000000000001" hidden="1" customHeight="1">
      <c r="A38" s="31"/>
      <c r="B38" s="32" t="s">
        <v>56</v>
      </c>
      <c r="C38" s="26" t="s">
        <v>57</v>
      </c>
      <c r="D38" s="116"/>
      <c r="E38" s="117">
        <f>F38</f>
        <v>0</v>
      </c>
      <c r="F38" s="117">
        <f>+[2]CSM!F37+'[2]Zone verzi'!F36+'[2]67020330'!F36+[2]XX!E37+'[2]6703004'!F36+'[2]67020306'!F36+'[2]670250'!F36</f>
        <v>0</v>
      </c>
      <c r="G38" s="117">
        <f>+[2]CSM!G37+'[2]Zone verzi'!G36+'[2]67020330'!G36+[2]XX!F37+'[2]6703004'!G36+'[2]67020306'!G36+'[2]670250'!G36</f>
        <v>0</v>
      </c>
      <c r="H38" s="117">
        <f>+[2]CSM!H37+'[2]Zone verzi'!H36+'[2]67020330'!H36+[2]XX!G37+'[2]6703004'!H36+'[2]67020306'!H36+'[2]670250'!H36</f>
        <v>0</v>
      </c>
      <c r="I38" s="117">
        <f>+[2]CSM!I37+'[2]Zone verzi'!I36+'[2]67020330'!I36+[2]XX!H37+'[2]6703004'!I36+'[2]67020306'!I36+'[2]670250'!I36</f>
        <v>0</v>
      </c>
      <c r="J38" s="117">
        <f>+[2]CSM!J37+'[2]Zone verzi'!J36+'[2]67020330'!J36+[2]XX!I37+'[2]6703004'!J36+'[2]67020306'!J36+'[2]670250'!J36</f>
        <v>0</v>
      </c>
      <c r="K38" s="117">
        <f>+[2]CSM!K37+'[2]Zone verzi'!K36+'[2]67020330'!K36+[2]XX!J37+'[2]6703004'!K36+'[2]67020306'!K36+'[2]670250'!K36</f>
        <v>0</v>
      </c>
      <c r="L38" s="117">
        <f>+[2]CSM!L37+'[2]Zone verzi'!L36+'[2]67020330'!L36+[2]XX!K37+'[2]6703004'!L36+'[2]67020306'!L36+'[2]670250'!L36</f>
        <v>0</v>
      </c>
    </row>
    <row r="39" spans="1:12" s="15" customFormat="1" ht="20.100000000000001" hidden="1" customHeight="1">
      <c r="A39" s="31"/>
      <c r="B39" s="32" t="s">
        <v>58</v>
      </c>
      <c r="C39" s="26" t="s">
        <v>59</v>
      </c>
      <c r="D39" s="116"/>
      <c r="E39" s="117">
        <v>0</v>
      </c>
      <c r="F39" s="117">
        <f>'[1]67.05.01'!F39</f>
        <v>0</v>
      </c>
      <c r="G39" s="117">
        <f>'[1]67.05.01'!G39</f>
        <v>0</v>
      </c>
      <c r="H39" s="117">
        <f>'[1]67.05.01'!H39</f>
        <v>0</v>
      </c>
      <c r="I39" s="117">
        <f>'[1]67.05.01'!I39</f>
        <v>0</v>
      </c>
      <c r="J39" s="117">
        <f>'[1]67.05.01'!J39</f>
        <v>0</v>
      </c>
      <c r="K39" s="117">
        <f>'[1]67.05.01'!K39</f>
        <v>0</v>
      </c>
      <c r="L39" s="117">
        <f>'[1]67.05.01'!L39</f>
        <v>0</v>
      </c>
    </row>
    <row r="40" spans="1:12" s="15" customFormat="1" ht="20.100000000000001" hidden="1" customHeight="1">
      <c r="A40" s="24"/>
      <c r="B40" s="25" t="s">
        <v>60</v>
      </c>
      <c r="C40" s="26" t="s">
        <v>61</v>
      </c>
      <c r="D40" s="116"/>
      <c r="E40" s="117">
        <f>F40</f>
        <v>0</v>
      </c>
      <c r="F40" s="117">
        <f>+[2]CSM!F39+'[2]Zone verzi'!F38+'[2]67020330'!F38+[2]XX!E39+'[2]6703004'!F38+'[2]67020306'!F38+'[2]670250'!F38</f>
        <v>0</v>
      </c>
      <c r="G40" s="117">
        <f>+[2]CSM!G39+'[2]Zone verzi'!G38+'[2]67020330'!G38+[2]XX!F39+'[2]6703004'!G38+'[2]67020306'!G38+'[2]670250'!G38</f>
        <v>0</v>
      </c>
      <c r="H40" s="117">
        <f>+[2]CSM!H39+'[2]Zone verzi'!H38+'[2]67020330'!H38+[2]XX!G39+'[2]6703004'!H38+'[2]67020306'!H38+'[2]670250'!H38</f>
        <v>0</v>
      </c>
      <c r="I40" s="117">
        <f>+[2]CSM!I39+'[2]Zone verzi'!I38+'[2]67020330'!I38+[2]XX!H39+'[2]6703004'!I38+'[2]67020306'!I38+'[2]670250'!I38</f>
        <v>0</v>
      </c>
      <c r="J40" s="117">
        <f>+[2]CSM!J39+'[2]Zone verzi'!J38+'[2]67020330'!J38+[2]XX!I39+'[2]6703004'!J38+'[2]67020306'!J38+'[2]670250'!J38</f>
        <v>0</v>
      </c>
      <c r="K40" s="117">
        <f>+[2]CSM!K39+'[2]Zone verzi'!K38+'[2]67020330'!K38+[2]XX!J39+'[2]6703004'!K38+'[2]67020306'!K38+'[2]670250'!K38</f>
        <v>0</v>
      </c>
      <c r="L40" s="117">
        <f>+[2]CSM!L39+'[2]Zone verzi'!L38+'[2]67020330'!L38+[2]XX!K39+'[2]6703004'!L38+'[2]67020306'!L38+'[2]670250'!L38</f>
        <v>0</v>
      </c>
    </row>
    <row r="41" spans="1:12" s="15" customFormat="1" ht="16.5" hidden="1" customHeight="1">
      <c r="A41" s="34" t="s">
        <v>62</v>
      </c>
      <c r="B41" s="35"/>
      <c r="C41" s="23" t="s">
        <v>63</v>
      </c>
      <c r="D41" s="114"/>
      <c r="E41" s="115">
        <f t="shared" ref="E41:L41" si="6">E42+E43+E44+E45+E46+E47+E48</f>
        <v>0</v>
      </c>
      <c r="F41" s="115">
        <f t="shared" si="6"/>
        <v>0</v>
      </c>
      <c r="G41" s="115">
        <f t="shared" si="6"/>
        <v>0</v>
      </c>
      <c r="H41" s="115">
        <f t="shared" si="6"/>
        <v>0</v>
      </c>
      <c r="I41" s="115">
        <f t="shared" si="6"/>
        <v>0</v>
      </c>
      <c r="J41" s="115">
        <f t="shared" si="6"/>
        <v>0</v>
      </c>
      <c r="K41" s="115">
        <f t="shared" si="6"/>
        <v>0</v>
      </c>
      <c r="L41" s="115">
        <f t="shared" si="6"/>
        <v>0</v>
      </c>
    </row>
    <row r="42" spans="1:12" s="15" customFormat="1" ht="16.5" hidden="1" customHeight="1">
      <c r="A42" s="31"/>
      <c r="B42" s="36" t="s">
        <v>64</v>
      </c>
      <c r="C42" s="26" t="s">
        <v>65</v>
      </c>
      <c r="D42" s="116"/>
      <c r="E42" s="117">
        <v>0</v>
      </c>
      <c r="F42" s="117">
        <f>+[2]CSM!F41++[2]YY!E41+'[2]Zone verzi'!F40+'[2]67020330'!F40+[2]XX!E41+'[2]6703004'!F40+'[2]67020306'!F40+'[2]670250'!F40</f>
        <v>0</v>
      </c>
      <c r="G42" s="117">
        <f>+[2]CSM!G41++[2]YY!F41+'[2]Zone verzi'!G40+'[2]67020330'!G40+[2]XX!F41+'[2]6703004'!G40+'[2]67020306'!G40+'[2]670250'!G40</f>
        <v>0</v>
      </c>
      <c r="H42" s="117">
        <f>+[2]CSM!H41++[2]YY!G41+'[2]Zone verzi'!H40+'[2]67020330'!H40+[2]XX!G41+'[2]6703004'!H40+'[2]67020306'!H40+'[2]670250'!H40</f>
        <v>0</v>
      </c>
      <c r="I42" s="117">
        <f>+[2]CSM!I41++[2]YY!H41+'[2]Zone verzi'!I40+'[2]67020330'!I40+[2]XX!H41+'[2]6703004'!I40+'[2]67020306'!I40+'[2]670250'!I40</f>
        <v>0</v>
      </c>
      <c r="J42" s="117">
        <f>+[2]CSM!J41++[2]YY!I41+'[2]Zone verzi'!J40+'[2]67020330'!J40+[2]XX!I41+'[2]6703004'!J40+'[2]67020306'!J40+'[2]670250'!J40</f>
        <v>0</v>
      </c>
      <c r="K42" s="117">
        <f>+[2]CSM!K41++[2]YY!J41+'[2]Zone verzi'!K40+'[2]67020330'!K40+[2]XX!J41+'[2]6703004'!K40+'[2]67020306'!K40+'[2]670250'!K40</f>
        <v>0</v>
      </c>
      <c r="L42" s="117">
        <f>+[2]CSM!L41++[2]YY!K41+'[2]Zone verzi'!L40+'[2]67020330'!L40+[2]XX!K41+'[2]6703004'!L40+'[2]67020306'!L40+'[2]670250'!L40</f>
        <v>0</v>
      </c>
    </row>
    <row r="43" spans="1:12" s="15" customFormat="1" ht="16.5" hidden="1" customHeight="1">
      <c r="A43" s="37"/>
      <c r="B43" s="32" t="s">
        <v>66</v>
      </c>
      <c r="C43" s="26" t="s">
        <v>67</v>
      </c>
      <c r="D43" s="116"/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</row>
    <row r="44" spans="1:12" s="15" customFormat="1" ht="16.5" hidden="1" customHeight="1">
      <c r="A44" s="37"/>
      <c r="B44" s="32" t="s">
        <v>68</v>
      </c>
      <c r="C44" s="26" t="s">
        <v>69</v>
      </c>
      <c r="D44" s="116"/>
      <c r="E44" s="117">
        <v>0</v>
      </c>
      <c r="F44" s="117">
        <f>+[2]CSM!F43+[2]YY!E43+'[2]Zone verzi'!F42+'[2]67020330'!F42+[2]XX!E43+'[2]6703004'!F42+'[2]67020306'!F42+'[2]670250'!F42</f>
        <v>0</v>
      </c>
      <c r="G44" s="117">
        <f>+[2]CSM!G43+[2]YY!F43+'[2]Zone verzi'!G42+'[2]67020330'!G42+[2]XX!F43+'[2]6703004'!G42+'[2]67020306'!G42+'[2]670250'!G42</f>
        <v>0</v>
      </c>
      <c r="H44" s="117">
        <f>+[2]CSM!H43+[2]YY!G43+'[2]Zone verzi'!H42+'[2]67020330'!H42+[2]XX!G43+'[2]6703004'!H42+'[2]67020306'!H42+'[2]670250'!H42</f>
        <v>0</v>
      </c>
      <c r="I44" s="117">
        <f>+[2]CSM!I43+[2]YY!H43+'[2]Zone verzi'!I42+'[2]67020330'!I42+[2]XX!H43+'[2]6703004'!I42+'[2]67020306'!I42+'[2]670250'!I42</f>
        <v>0</v>
      </c>
      <c r="J44" s="117">
        <f>+[2]CSM!J43+[2]YY!I43+'[2]Zone verzi'!J42+'[2]67020330'!J42+[2]XX!I43+'[2]6703004'!J42+'[2]67020306'!J42+'[2]670250'!J42</f>
        <v>0</v>
      </c>
      <c r="K44" s="117">
        <f>+[2]CSM!K43+[2]YY!J43+'[2]Zone verzi'!K42+'[2]67020330'!K42+[2]XX!J43+'[2]6703004'!K42+'[2]67020306'!K42+'[2]670250'!K42</f>
        <v>0</v>
      </c>
      <c r="L44" s="117">
        <f>+[2]CSM!L43+[2]YY!K43+'[2]Zone verzi'!L42+'[2]67020330'!L42+[2]XX!K43+'[2]6703004'!L42+'[2]67020306'!L42+'[2]670250'!L42</f>
        <v>0</v>
      </c>
    </row>
    <row r="45" spans="1:12" s="15" customFormat="1" ht="16.5" hidden="1" customHeight="1">
      <c r="A45" s="37"/>
      <c r="B45" s="38" t="s">
        <v>70</v>
      </c>
      <c r="C45" s="26" t="s">
        <v>71</v>
      </c>
      <c r="D45" s="116"/>
      <c r="E45" s="117">
        <v>0</v>
      </c>
      <c r="F45" s="117">
        <f>+[2]CSM!F44+[2]YY!E44+'[2]Zone verzi'!F43+'[2]67020330'!F43+[2]XX!E44+'[2]6703004'!F43+'[2]67020306'!F43+'[2]670250'!F43</f>
        <v>0</v>
      </c>
      <c r="G45" s="117">
        <f>+[2]CSM!G44++[2]YY!F44+'[2]Zone verzi'!G43+'[2]67020330'!G43+[2]XX!F44+'[2]6703004'!G43+'[2]67020306'!G43+'[2]670250'!G43</f>
        <v>0</v>
      </c>
      <c r="H45" s="117">
        <f>+[2]CSM!H44++[2]YY!G44+'[2]Zone verzi'!H43+'[2]67020330'!H43+[2]XX!G44+'[2]6703004'!H43+'[2]67020306'!H43+'[2]670250'!H43</f>
        <v>0</v>
      </c>
      <c r="I45" s="117">
        <f>+[2]CSM!I44++[2]YY!H44+'[2]Zone verzi'!I43+'[2]67020330'!I43+[2]XX!H44+'[2]6703004'!I43+'[2]67020306'!I43+'[2]670250'!I43</f>
        <v>0</v>
      </c>
      <c r="J45" s="117">
        <f>+[2]CSM!J44++[2]YY!I44+'[2]Zone verzi'!J43+'[2]67020330'!J43+[2]XX!I44+'[2]6703004'!J43+'[2]67020306'!J43+'[2]670250'!J43</f>
        <v>0</v>
      </c>
      <c r="K45" s="117">
        <f>+[2]CSM!K44++[2]YY!J44+'[2]Zone verzi'!K43+'[2]67020330'!K43+[2]XX!J44+'[2]6703004'!K43+'[2]67020306'!K43+'[2]670250'!K43</f>
        <v>0</v>
      </c>
      <c r="L45" s="117">
        <f>+[2]CSM!L44++[2]YY!K44+'[2]Zone verzi'!L43+'[2]67020330'!L43+[2]XX!K44+'[2]6703004'!L43+'[2]67020306'!L43+'[2]670250'!L43</f>
        <v>0</v>
      </c>
    </row>
    <row r="46" spans="1:12" s="15" customFormat="1" ht="16.5" hidden="1" customHeight="1">
      <c r="A46" s="37"/>
      <c r="B46" s="38" t="s">
        <v>72</v>
      </c>
      <c r="C46" s="26" t="s">
        <v>73</v>
      </c>
      <c r="D46" s="116"/>
      <c r="E46" s="117">
        <v>0</v>
      </c>
      <c r="F46" s="117">
        <f>+[2]CSM!F45+[2]YY!E45+'[2]Zone verzi'!F44+'[2]67020330'!F44+[2]XX!E45+'[2]6703004'!F44+'[2]67020306'!F44+'[2]670250'!F44</f>
        <v>0</v>
      </c>
      <c r="G46" s="117">
        <f>+[2]CSM!G45+[2]YY!F45+'[2]Zone verzi'!G44+'[2]67020330'!G44+[2]XX!F45+'[2]6703004'!G44+'[2]67020306'!G44+'[2]670250'!G44</f>
        <v>0</v>
      </c>
      <c r="H46" s="117">
        <f>+[2]CSM!H45+[2]YY!G45+'[2]Zone verzi'!H44+'[2]67020330'!H44+[2]XX!G45+'[2]6703004'!H44+'[2]67020306'!H44+'[2]670250'!H44</f>
        <v>0</v>
      </c>
      <c r="I46" s="117">
        <f>+[2]CSM!I45+[2]YY!H45+'[2]Zone verzi'!I44+'[2]67020330'!I44+[2]XX!H45+'[2]6703004'!I44+'[2]67020306'!I44+'[2]670250'!I44</f>
        <v>0</v>
      </c>
      <c r="J46" s="117">
        <f>+[2]CSM!J45+[2]YY!I45+'[2]Zone verzi'!J44+'[2]67020330'!J44+[2]XX!I45+'[2]6703004'!J44+'[2]67020306'!J44+'[2]670250'!J44</f>
        <v>0</v>
      </c>
      <c r="K46" s="117">
        <f>+[2]CSM!K45+[2]YY!J45+'[2]Zone verzi'!K44+'[2]67020330'!K44+[2]XX!J45+'[2]6703004'!K44+'[2]67020306'!K44+'[2]670250'!K44</f>
        <v>0</v>
      </c>
      <c r="L46" s="117">
        <f>+[2]CSM!L45+[2]YY!K45+'[2]Zone verzi'!L44+'[2]67020330'!L44+[2]XX!K45+'[2]6703004'!L44+'[2]67020306'!L44+'[2]670250'!L44</f>
        <v>0</v>
      </c>
    </row>
    <row r="47" spans="1:12" s="15" customFormat="1" ht="16.5" hidden="1" customHeight="1">
      <c r="A47" s="37"/>
      <c r="B47" s="32" t="s">
        <v>74</v>
      </c>
      <c r="C47" s="26" t="s">
        <v>75</v>
      </c>
      <c r="D47" s="116"/>
      <c r="E47" s="117">
        <v>0</v>
      </c>
      <c r="F47" s="117">
        <f>+[2]CSM!F46+[2]YY!E46+'[2]Zone verzi'!F45+'[2]67020330'!F45+[2]XX!E46+'[2]6703004'!F45+'[2]67020306'!F45+'[2]670250'!F45</f>
        <v>0</v>
      </c>
      <c r="G47" s="117">
        <f>+[2]CSM!G46+[2]YY!F46+'[2]Zone verzi'!G45+'[2]67020330'!G45+[2]XX!F46+'[2]6703004'!G45+'[2]67020306'!G45+'[2]670250'!G45</f>
        <v>0</v>
      </c>
      <c r="H47" s="117">
        <f>+[2]CSM!H46+[2]YY!G46+'[2]Zone verzi'!H45+'[2]67020330'!H45+[2]XX!G46+'[2]6703004'!H45+'[2]67020306'!H45+'[2]670250'!H45</f>
        <v>0</v>
      </c>
      <c r="I47" s="117">
        <f>+[2]CSM!I46+[2]YY!H46+'[2]Zone verzi'!I45+'[2]67020330'!I45+[2]XX!H46+'[2]6703004'!I45+'[2]67020306'!I45+'[2]670250'!I45</f>
        <v>0</v>
      </c>
      <c r="J47" s="117">
        <f>+[2]CSM!J46+[2]YY!I46+'[2]Zone verzi'!J45+'[2]67020330'!J45+[2]XX!I46+'[2]6703004'!J45+'[2]67020306'!J45+'[2]670250'!J45</f>
        <v>0</v>
      </c>
      <c r="K47" s="117">
        <f>+[2]CSM!K46+[2]YY!J46+'[2]Zone verzi'!K45+'[2]67020330'!K45+[2]XX!J46+'[2]6703004'!K45+'[2]67020306'!K45+'[2]670250'!K45</f>
        <v>0</v>
      </c>
      <c r="L47" s="117">
        <f>+[2]CSM!L46+[2]YY!K46+'[2]Zone verzi'!L45+'[2]67020330'!L45+[2]XX!K46+'[2]6703004'!L45+'[2]67020306'!L45+'[2]670250'!L45</f>
        <v>0</v>
      </c>
    </row>
    <row r="48" spans="1:12" s="15" customFormat="1" ht="20.100000000000001" hidden="1" customHeight="1">
      <c r="A48" s="37"/>
      <c r="B48" s="28" t="s">
        <v>76</v>
      </c>
      <c r="C48" s="39" t="s">
        <v>77</v>
      </c>
      <c r="D48" s="120"/>
      <c r="E48" s="117">
        <v>0</v>
      </c>
      <c r="F48" s="117">
        <f>'[1]67.05.01'!F48</f>
        <v>0</v>
      </c>
      <c r="G48" s="117">
        <f>'[1]67.05.01'!G48</f>
        <v>0</v>
      </c>
      <c r="H48" s="117">
        <f>'[1]67.05.01'!H48</f>
        <v>0</v>
      </c>
      <c r="I48" s="117">
        <f>'[1]67.05.01'!I48</f>
        <v>0</v>
      </c>
      <c r="J48" s="117">
        <f>'[1]67.05.01'!J48</f>
        <v>0</v>
      </c>
      <c r="K48" s="117">
        <f>'[1]67.05.01'!K48</f>
        <v>0</v>
      </c>
      <c r="L48" s="117">
        <f>'[1]67.05.01'!L48</f>
        <v>0</v>
      </c>
    </row>
    <row r="49" spans="1:12" s="21" customFormat="1" ht="48" customHeight="1">
      <c r="A49" s="178" t="s">
        <v>78</v>
      </c>
      <c r="B49" s="178"/>
      <c r="C49" s="204" t="s">
        <v>79</v>
      </c>
      <c r="D49" s="112"/>
      <c r="E49" s="113"/>
      <c r="F49" s="113">
        <f>F50+F61+F62++F70+F73++F77+F80+F81+F82+F83+F84+F85+F100</f>
        <v>7950000</v>
      </c>
      <c r="G49" s="113">
        <f t="shared" ref="G49:L49" si="7">G50+G61+G62++G70+G73++G77+G80+G81+G82+G83+G84+G85+G100</f>
        <v>8195000</v>
      </c>
      <c r="H49" s="113">
        <f t="shared" si="7"/>
        <v>8061125</v>
      </c>
      <c r="I49" s="113">
        <f t="shared" si="7"/>
        <v>8061125</v>
      </c>
      <c r="J49" s="113">
        <f t="shared" si="7"/>
        <v>8061125</v>
      </c>
      <c r="K49" s="113">
        <f t="shared" si="7"/>
        <v>0</v>
      </c>
      <c r="L49" s="113">
        <f t="shared" si="7"/>
        <v>8061125</v>
      </c>
    </row>
    <row r="50" spans="1:12" s="15" customFormat="1" ht="15.95" customHeight="1">
      <c r="A50" s="40" t="s">
        <v>80</v>
      </c>
      <c r="B50" s="33"/>
      <c r="C50" s="205" t="s">
        <v>81</v>
      </c>
      <c r="D50" s="114"/>
      <c r="E50" s="115">
        <v>0</v>
      </c>
      <c r="F50" s="115">
        <f>F51+F52+F53+F54+F55+F56+F57+F58+F59+F60</f>
        <v>7805000</v>
      </c>
      <c r="G50" s="115">
        <f t="shared" ref="G50:L50" si="8">G51+G52+G53+G54+G55+G56+G57+G58+G59+G60</f>
        <v>8161000</v>
      </c>
      <c r="H50" s="115">
        <f t="shared" si="8"/>
        <v>8040075</v>
      </c>
      <c r="I50" s="115">
        <f t="shared" si="8"/>
        <v>8040075</v>
      </c>
      <c r="J50" s="115">
        <f t="shared" si="8"/>
        <v>8040075</v>
      </c>
      <c r="K50" s="115">
        <f t="shared" si="8"/>
        <v>0</v>
      </c>
      <c r="L50" s="115">
        <f t="shared" si="8"/>
        <v>8040075</v>
      </c>
    </row>
    <row r="51" spans="1:12" s="15" customFormat="1" ht="18" hidden="1" customHeight="1">
      <c r="A51" s="37"/>
      <c r="B51" s="32" t="s">
        <v>82</v>
      </c>
      <c r="C51" s="206" t="s">
        <v>83</v>
      </c>
      <c r="D51" s="116"/>
      <c r="E51" s="117">
        <v>0</v>
      </c>
      <c r="F51" s="117">
        <f>'[1]67.05.01'!F51</f>
        <v>0</v>
      </c>
      <c r="G51" s="117">
        <f>'[1]67.05.01'!G51</f>
        <v>0</v>
      </c>
      <c r="H51" s="117">
        <f>'[1]67.05.01'!H51</f>
        <v>0</v>
      </c>
      <c r="I51" s="117">
        <f>'[1]67.05.01'!I51</f>
        <v>0</v>
      </c>
      <c r="J51" s="117">
        <f>'[1]67.05.01'!J51</f>
        <v>0</v>
      </c>
      <c r="K51" s="117">
        <f>'[1]67.05.01'!K51</f>
        <v>0</v>
      </c>
      <c r="L51" s="117">
        <f>'[1]67.05.01'!L51</f>
        <v>0</v>
      </c>
    </row>
    <row r="52" spans="1:12" s="15" customFormat="1" ht="17.25" hidden="1" customHeight="1">
      <c r="A52" s="37"/>
      <c r="B52" s="32" t="s">
        <v>84</v>
      </c>
      <c r="C52" s="206" t="s">
        <v>85</v>
      </c>
      <c r="D52" s="116"/>
      <c r="E52" s="117">
        <v>0</v>
      </c>
      <c r="F52" s="117">
        <f>'[1]67.05.01'!F52</f>
        <v>0</v>
      </c>
      <c r="G52" s="117">
        <f>'[1]67.05.01'!G52</f>
        <v>0</v>
      </c>
      <c r="H52" s="117">
        <f>'[1]67.05.01'!H52</f>
        <v>0</v>
      </c>
      <c r="I52" s="117">
        <f>'[1]67.05.01'!I52</f>
        <v>0</v>
      </c>
      <c r="J52" s="117">
        <f>'[1]67.05.01'!J52</f>
        <v>0</v>
      </c>
      <c r="K52" s="117">
        <f>'[1]67.05.01'!K52</f>
        <v>0</v>
      </c>
      <c r="L52" s="117">
        <f>'[1]67.05.01'!L52</f>
        <v>0</v>
      </c>
    </row>
    <row r="53" spans="1:12" s="15" customFormat="1" ht="17.25" hidden="1" customHeight="1">
      <c r="A53" s="37"/>
      <c r="B53" s="32" t="s">
        <v>86</v>
      </c>
      <c r="C53" s="206" t="s">
        <v>87</v>
      </c>
      <c r="D53" s="116"/>
      <c r="E53" s="117">
        <v>0</v>
      </c>
      <c r="F53" s="117">
        <f>'[1]67.05.01'!F53</f>
        <v>0</v>
      </c>
      <c r="G53" s="117">
        <f>'[1]67.05.01'!G53</f>
        <v>0</v>
      </c>
      <c r="H53" s="117">
        <f>'[1]67.05.01'!H53</f>
        <v>0</v>
      </c>
      <c r="I53" s="117">
        <f>'[1]67.05.01'!I53</f>
        <v>0</v>
      </c>
      <c r="J53" s="117">
        <f>'[1]67.05.01'!J53</f>
        <v>0</v>
      </c>
      <c r="K53" s="117">
        <f>'[1]67.05.01'!K53</f>
        <v>0</v>
      </c>
      <c r="L53" s="117">
        <f>'[1]67.05.01'!L53</f>
        <v>0</v>
      </c>
    </row>
    <row r="54" spans="1:12" s="15" customFormat="1" ht="17.25" hidden="1" customHeight="1">
      <c r="A54" s="37"/>
      <c r="B54" s="32" t="s">
        <v>88</v>
      </c>
      <c r="C54" s="206" t="s">
        <v>89</v>
      </c>
      <c r="D54" s="116"/>
      <c r="E54" s="117">
        <v>0</v>
      </c>
      <c r="F54" s="117">
        <f>'[1]67.05.01'!F54</f>
        <v>0</v>
      </c>
      <c r="G54" s="117">
        <f>'[1]67.05.01'!G54</f>
        <v>0</v>
      </c>
      <c r="H54" s="117">
        <f>'[1]67.05.01'!H54</f>
        <v>0</v>
      </c>
      <c r="I54" s="117">
        <f>'[1]67.05.01'!I54</f>
        <v>0</v>
      </c>
      <c r="J54" s="117">
        <f>'[1]67.05.01'!J54</f>
        <v>0</v>
      </c>
      <c r="K54" s="117">
        <f>'[1]67.05.01'!K54</f>
        <v>0</v>
      </c>
      <c r="L54" s="117">
        <f>'[1]67.05.01'!L54</f>
        <v>0</v>
      </c>
    </row>
    <row r="55" spans="1:12" s="15" customFormat="1" ht="17.25" hidden="1" customHeight="1">
      <c r="A55" s="37"/>
      <c r="B55" s="32" t="s">
        <v>90</v>
      </c>
      <c r="C55" s="206" t="s">
        <v>91</v>
      </c>
      <c r="D55" s="116"/>
      <c r="E55" s="117">
        <v>0</v>
      </c>
      <c r="F55" s="117">
        <f>'[1]67.05.01'!F55</f>
        <v>0</v>
      </c>
      <c r="G55" s="117">
        <f>'[1]67.05.01'!G55</f>
        <v>0</v>
      </c>
      <c r="H55" s="117">
        <f>'[1]67.05.01'!H55</f>
        <v>0</v>
      </c>
      <c r="I55" s="117">
        <f>'[1]67.05.01'!I55</f>
        <v>0</v>
      </c>
      <c r="J55" s="117">
        <f>'[1]67.05.01'!J55</f>
        <v>0</v>
      </c>
      <c r="K55" s="117">
        <f>'[1]67.05.01'!K55</f>
        <v>0</v>
      </c>
      <c r="L55" s="117">
        <f>'[1]67.05.01'!L55</f>
        <v>0</v>
      </c>
    </row>
    <row r="56" spans="1:12" s="15" customFormat="1" ht="17.25" customHeight="1">
      <c r="A56" s="37"/>
      <c r="B56" s="32" t="s">
        <v>92</v>
      </c>
      <c r="C56" s="206" t="s">
        <v>93</v>
      </c>
      <c r="D56" s="116"/>
      <c r="E56" s="117">
        <v>0</v>
      </c>
      <c r="F56" s="117">
        <f>'[1]67.05.01'!F56</f>
        <v>0</v>
      </c>
      <c r="G56" s="117">
        <f>'[1]67.05.01'!G56</f>
        <v>0</v>
      </c>
      <c r="H56" s="117">
        <f>'[1]67.05.01'!H56</f>
        <v>0</v>
      </c>
      <c r="I56" s="117">
        <f>'[1]67.05.01'!I56</f>
        <v>0</v>
      </c>
      <c r="J56" s="117">
        <f>'[1]67.05.01'!J56</f>
        <v>0</v>
      </c>
      <c r="K56" s="117">
        <f>'[1]67.05.01'!K56</f>
        <v>0</v>
      </c>
      <c r="L56" s="117">
        <f>'[1]67.05.01'!L56</f>
        <v>0</v>
      </c>
    </row>
    <row r="57" spans="1:12" s="15" customFormat="1" ht="17.25" customHeight="1">
      <c r="A57" s="37"/>
      <c r="B57" s="32" t="s">
        <v>94</v>
      </c>
      <c r="C57" s="206" t="s">
        <v>95</v>
      </c>
      <c r="D57" s="116"/>
      <c r="E57" s="117">
        <v>0</v>
      </c>
      <c r="F57" s="117">
        <f>'[1]67.05.01'!F57+'[1]67.03.30'!F56</f>
        <v>5000</v>
      </c>
      <c r="G57" s="117">
        <f>'[1]67.05.01'!G57+'[1]67.03.30'!G56</f>
        <v>16000</v>
      </c>
      <c r="H57" s="117">
        <f>'[1]67.05.01'!H57+'[1]67.03.30'!H56</f>
        <v>15850</v>
      </c>
      <c r="I57" s="117">
        <f>'[1]67.05.01'!I57+'[1]67.03.30'!I56</f>
        <v>15850</v>
      </c>
      <c r="J57" s="117">
        <f>'[1]67.05.01'!J57+'[1]67.03.30'!J56</f>
        <v>15850</v>
      </c>
      <c r="K57" s="117">
        <f>'[1]67.05.01'!K57+'[1]67.03.30'!K56</f>
        <v>0</v>
      </c>
      <c r="L57" s="117">
        <f>'[1]67.05.01'!L57+'[1]67.03.30'!L56</f>
        <v>15850</v>
      </c>
    </row>
    <row r="58" spans="1:12" s="15" customFormat="1" ht="15" customHeight="1">
      <c r="A58" s="37"/>
      <c r="B58" s="32" t="s">
        <v>96</v>
      </c>
      <c r="C58" s="206" t="s">
        <v>97</v>
      </c>
      <c r="D58" s="116"/>
      <c r="E58" s="117">
        <v>0</v>
      </c>
      <c r="F58" s="117">
        <f>'[1]67.05.01'!F58</f>
        <v>0</v>
      </c>
      <c r="G58" s="117">
        <f>'[1]67.05.01'!G58</f>
        <v>0</v>
      </c>
      <c r="H58" s="117">
        <f>'[1]67.05.01'!H58</f>
        <v>0</v>
      </c>
      <c r="I58" s="117">
        <f>'[1]67.05.01'!I58</f>
        <v>0</v>
      </c>
      <c r="J58" s="117">
        <f>'[1]67.05.01'!J58</f>
        <v>0</v>
      </c>
      <c r="K58" s="117">
        <f>'[1]67.05.01'!K58</f>
        <v>0</v>
      </c>
      <c r="L58" s="117">
        <f>'[1]67.05.01'!L58</f>
        <v>0</v>
      </c>
    </row>
    <row r="59" spans="1:12" s="15" customFormat="1" ht="15" customHeight="1">
      <c r="A59" s="37"/>
      <c r="B59" s="41" t="s">
        <v>98</v>
      </c>
      <c r="C59" s="206" t="s">
        <v>99</v>
      </c>
      <c r="D59" s="116"/>
      <c r="E59" s="117">
        <v>0</v>
      </c>
      <c r="F59" s="117">
        <f>'[1]67.05.01'!F59+[1]ZV!F58</f>
        <v>7800000</v>
      </c>
      <c r="G59" s="117">
        <f>'[1]67.05.01'!G59+[1]ZV!G58</f>
        <v>8145000</v>
      </c>
      <c r="H59" s="117">
        <f>'[1]67.05.01'!H59+[1]ZV!H58</f>
        <v>8024225</v>
      </c>
      <c r="I59" s="117">
        <f>'[1]67.05.01'!I59+[1]ZV!I58</f>
        <v>8024225</v>
      </c>
      <c r="J59" s="117">
        <f>'[1]67.05.01'!J59+[1]ZV!J58</f>
        <v>8024225</v>
      </c>
      <c r="K59" s="117">
        <f>'[1]67.05.01'!K59+[1]ZV!K58</f>
        <v>0</v>
      </c>
      <c r="L59" s="117">
        <f>'[1]67.05.01'!L59+[1]ZV!L58</f>
        <v>8024225</v>
      </c>
    </row>
    <row r="60" spans="1:12" s="15" customFormat="1" ht="15" customHeight="1">
      <c r="A60" s="37"/>
      <c r="B60" s="32" t="s">
        <v>100</v>
      </c>
      <c r="C60" s="206" t="s">
        <v>101</v>
      </c>
      <c r="D60" s="116"/>
      <c r="E60" s="117">
        <v>0</v>
      </c>
      <c r="F60" s="117">
        <f>'[1]67.05.01'!F60</f>
        <v>0</v>
      </c>
      <c r="G60" s="117">
        <f>'[1]67.05.01'!G60</f>
        <v>0</v>
      </c>
      <c r="H60" s="117">
        <f>'[1]67.05.01'!H60</f>
        <v>0</v>
      </c>
      <c r="I60" s="117">
        <f>'[1]67.05.01'!I60</f>
        <v>0</v>
      </c>
      <c r="J60" s="117">
        <f>'[1]67.05.01'!J60</f>
        <v>0</v>
      </c>
      <c r="K60" s="117">
        <f>'[1]67.05.01'!K60</f>
        <v>0</v>
      </c>
      <c r="L60" s="117">
        <f>'[1]67.05.01'!L60</f>
        <v>0</v>
      </c>
    </row>
    <row r="61" spans="1:12" s="15" customFormat="1" ht="15" hidden="1" customHeight="1">
      <c r="A61" s="22" t="s">
        <v>102</v>
      </c>
      <c r="B61" s="33"/>
      <c r="C61" s="205" t="s">
        <v>103</v>
      </c>
      <c r="D61" s="114"/>
      <c r="E61" s="115">
        <v>0</v>
      </c>
      <c r="F61" s="115">
        <f>'[1]67.05.01'!F61</f>
        <v>0</v>
      </c>
      <c r="G61" s="115">
        <f>'[1]67.05.01'!G61</f>
        <v>0</v>
      </c>
      <c r="H61" s="115">
        <f>'[1]67.05.01'!H61</f>
        <v>0</v>
      </c>
      <c r="I61" s="115">
        <f>'[1]67.05.01'!I61</f>
        <v>0</v>
      </c>
      <c r="J61" s="115">
        <f>'[1]67.05.01'!J61</f>
        <v>0</v>
      </c>
      <c r="K61" s="115">
        <f>'[1]67.05.01'!K61</f>
        <v>0</v>
      </c>
      <c r="L61" s="115">
        <f>'[1]67.05.01'!L61</f>
        <v>0</v>
      </c>
    </row>
    <row r="62" spans="1:12" s="15" customFormat="1" ht="17.25" hidden="1" customHeight="1">
      <c r="A62" s="22" t="s">
        <v>104</v>
      </c>
      <c r="B62" s="42"/>
      <c r="C62" s="205" t="s">
        <v>105</v>
      </c>
      <c r="D62" s="114"/>
      <c r="E62" s="115">
        <v>0</v>
      </c>
      <c r="F62" s="115">
        <f>F63+F64</f>
        <v>0</v>
      </c>
      <c r="G62" s="115">
        <f t="shared" ref="G62:L62" si="9">G63+G64</f>
        <v>0</v>
      </c>
      <c r="H62" s="115">
        <f t="shared" si="9"/>
        <v>0</v>
      </c>
      <c r="I62" s="115">
        <f t="shared" si="9"/>
        <v>0</v>
      </c>
      <c r="J62" s="115">
        <f t="shared" si="9"/>
        <v>0</v>
      </c>
      <c r="K62" s="115">
        <f t="shared" si="9"/>
        <v>0</v>
      </c>
      <c r="L62" s="115">
        <f t="shared" si="9"/>
        <v>0</v>
      </c>
    </row>
    <row r="63" spans="1:12" s="15" customFormat="1" ht="17.25" hidden="1" customHeight="1">
      <c r="A63" s="31"/>
      <c r="B63" s="41" t="s">
        <v>106</v>
      </c>
      <c r="C63" s="206" t="s">
        <v>107</v>
      </c>
      <c r="D63" s="116"/>
      <c r="E63" s="117">
        <v>0</v>
      </c>
      <c r="F63" s="115">
        <f>'[1]67.05.01'!F63</f>
        <v>0</v>
      </c>
      <c r="G63" s="115">
        <f>'[1]67.05.01'!G63</f>
        <v>0</v>
      </c>
      <c r="H63" s="115">
        <f>'[1]67.05.01'!H63</f>
        <v>0</v>
      </c>
      <c r="I63" s="115">
        <f>'[1]67.05.01'!I63</f>
        <v>0</v>
      </c>
      <c r="J63" s="115">
        <f>'[1]67.05.01'!J63</f>
        <v>0</v>
      </c>
      <c r="K63" s="115">
        <f>'[1]67.05.01'!K63</f>
        <v>0</v>
      </c>
      <c r="L63" s="115">
        <f>'[1]67.05.01'!L63</f>
        <v>0</v>
      </c>
    </row>
    <row r="64" spans="1:12" s="15" customFormat="1" ht="17.25" hidden="1" customHeight="1">
      <c r="A64" s="31"/>
      <c r="B64" s="41" t="s">
        <v>108</v>
      </c>
      <c r="C64" s="206" t="s">
        <v>109</v>
      </c>
      <c r="D64" s="116"/>
      <c r="E64" s="117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f>+[2]CSM!K63+[2]YY!J63+'[2]Zone verzi'!K62+'[2]67020330'!K62+[2]XX!J63+'[2]6703004'!K62+'[2]67020306'!K62+'[2]670250'!K62</f>
        <v>0</v>
      </c>
      <c r="L64" s="115">
        <v>0</v>
      </c>
    </row>
    <row r="65" spans="1:12" s="15" customFormat="1" ht="20.100000000000001" hidden="1" customHeight="1">
      <c r="A65" s="22" t="s">
        <v>110</v>
      </c>
      <c r="B65" s="42"/>
      <c r="C65" s="205" t="s">
        <v>111</v>
      </c>
      <c r="D65" s="114"/>
      <c r="E65" s="115" t="e">
        <f>#REF!+[2]CSM!E64+#REF!+[2]YY!D64+'[2]Zone verzi'!E63+'[2]67020330'!E63+[2]XX!D64+'[2]6703004'!E63+'[2]67020306'!E63+'[2]670250'!E63</f>
        <v>#REF!</v>
      </c>
      <c r="F65" s="117" t="e">
        <f>#REF!+[2]CSM!F64+#REF!+[2]YY!E64+'[2]Zone verzi'!F63+'[2]67020330'!F63+[2]XX!E64+'[2]6703004'!F63+'[2]67020306'!F63+'[2]670250'!F63</f>
        <v>#REF!</v>
      </c>
      <c r="G65" s="115" t="e">
        <f>#REF!+[2]CSM!G64+#REF!+[2]YY!F64+'[2]Zone verzi'!G63+'[2]67020330'!G63+[2]XX!F64+'[2]6703004'!G63+'[2]67020306'!G63+'[2]670250'!G63</f>
        <v>#REF!</v>
      </c>
      <c r="H65" s="115" t="e">
        <f>#REF!+[2]CSM!H64+#REF!+[2]YY!G64+'[2]Zone verzi'!H63+'[2]67020330'!H63+[2]XX!G64+'[2]6703004'!H63+'[2]67020306'!H63+'[2]670250'!H63</f>
        <v>#REF!</v>
      </c>
      <c r="I65" s="115" t="e">
        <f>#REF!+[2]CSM!I64+#REF!+[2]YY!H64+'[2]Zone verzi'!I63+'[2]67020330'!I63+[2]XX!H64+'[2]6703004'!I63+'[2]67020306'!I63+'[2]670250'!I63</f>
        <v>#REF!</v>
      </c>
      <c r="J65" s="115" t="e">
        <f>#REF!+[2]CSM!J64+#REF!+[2]YY!I64+'[2]Zone verzi'!J63+'[2]67020330'!J63+[2]XX!I64+'[2]6703004'!J63+'[2]67020306'!J63+'[2]670250'!J63</f>
        <v>#REF!</v>
      </c>
      <c r="K65" s="115" t="e">
        <f>#REF!+[2]CSM!K64+#REF!+[2]YY!J64+'[2]Zone verzi'!K63+'[2]67020330'!K63+[2]XX!J64+'[2]6703004'!K63+'[2]67020306'!K63+'[2]670250'!K63</f>
        <v>#REF!</v>
      </c>
      <c r="L65" s="115" t="e">
        <f>#REF!+[2]CSM!L64+#REF!+[2]YY!K64+'[2]Zone verzi'!L63+'[2]67020330'!L63+[2]XX!K64+'[2]6703004'!L63+'[2]67020306'!L63+'[2]670250'!L63</f>
        <v>#REF!</v>
      </c>
    </row>
    <row r="66" spans="1:12" s="15" customFormat="1" ht="20.100000000000001" hidden="1" customHeight="1">
      <c r="A66" s="37"/>
      <c r="B66" s="32" t="s">
        <v>112</v>
      </c>
      <c r="C66" s="206" t="s">
        <v>113</v>
      </c>
      <c r="D66" s="116"/>
      <c r="E66" s="117" t="e">
        <f>#REF!+[2]CSM!E65+#REF!+[2]YY!D65+'[2]Zone verzi'!E64+'[2]67020330'!E64+[2]XX!D65+'[2]6703004'!E64+'[2]67020306'!E64+'[2]670250'!E64</f>
        <v>#REF!</v>
      </c>
      <c r="F66" s="117" t="e">
        <f>#REF!+[2]CSM!F65+#REF!+[2]YY!E65+'[2]Zone verzi'!F64+'[2]67020330'!F64+[2]XX!E65+'[2]6703004'!F64+'[2]67020306'!F64+'[2]670250'!F64</f>
        <v>#REF!</v>
      </c>
      <c r="G66" s="117" t="e">
        <f>#REF!+[2]CSM!G65+#REF!+[2]YY!F65+'[2]Zone verzi'!G64+'[2]67020330'!G64+[2]XX!F65+'[2]6703004'!G64+'[2]67020306'!G64+'[2]670250'!G64</f>
        <v>#REF!</v>
      </c>
      <c r="H66" s="117" t="e">
        <f>#REF!+[2]CSM!H65+#REF!+[2]YY!G65+'[2]Zone verzi'!H64+'[2]67020330'!H64+[2]XX!G65+'[2]6703004'!H64+'[2]67020306'!H64+'[2]670250'!H64</f>
        <v>#REF!</v>
      </c>
      <c r="I66" s="117" t="e">
        <f>#REF!+[2]CSM!I65+#REF!+[2]YY!H65+'[2]Zone verzi'!I64+'[2]67020330'!I64+[2]XX!H65+'[2]6703004'!I64+'[2]67020306'!I64+'[2]670250'!I64</f>
        <v>#REF!</v>
      </c>
      <c r="J66" s="117" t="e">
        <f>#REF!+[2]CSM!J65+#REF!+[2]YY!I65+'[2]Zone verzi'!J64+'[2]67020330'!J64+[2]XX!I65+'[2]6703004'!J64+'[2]67020306'!J64+'[2]670250'!J64</f>
        <v>#REF!</v>
      </c>
      <c r="K66" s="117" t="e">
        <f>#REF!+[2]CSM!K65+#REF!+[2]YY!J65+'[2]Zone verzi'!K64+'[2]67020330'!K64+[2]XX!J65+'[2]6703004'!K64+'[2]67020306'!K64+'[2]670250'!K64</f>
        <v>#REF!</v>
      </c>
      <c r="L66" s="117" t="e">
        <f>#REF!+[2]CSM!L65+#REF!+[2]YY!K65+'[2]Zone verzi'!L64+'[2]67020330'!L64+[2]XX!K65+'[2]6703004'!L64+'[2]67020306'!L64+'[2]670250'!L64</f>
        <v>#REF!</v>
      </c>
    </row>
    <row r="67" spans="1:12" s="15" customFormat="1" ht="20.100000000000001" hidden="1" customHeight="1">
      <c r="A67" s="37"/>
      <c r="B67" s="32" t="s">
        <v>114</v>
      </c>
      <c r="C67" s="206" t="s">
        <v>115</v>
      </c>
      <c r="D67" s="116"/>
      <c r="E67" s="117" t="e">
        <f>#REF!+[2]CSM!E66+#REF!+[2]YY!D66+'[2]Zone verzi'!E65+'[2]67020330'!E65+[2]XX!D66+'[2]6703004'!E65+'[2]67020306'!E65+'[2]670250'!E65</f>
        <v>#REF!</v>
      </c>
      <c r="F67" s="117" t="e">
        <f>#REF!+[2]CSM!F66+#REF!+[2]YY!E66+'[2]Zone verzi'!F65+'[2]67020330'!F65+[2]XX!E66+'[2]6703004'!F65+'[2]67020306'!F65+'[2]670250'!F65</f>
        <v>#REF!</v>
      </c>
      <c r="G67" s="117" t="e">
        <f>#REF!+[2]CSM!G66+#REF!+[2]YY!F66+'[2]Zone verzi'!G65+'[2]67020330'!G65+[2]XX!F66+'[2]6703004'!G65+'[2]67020306'!G65+'[2]670250'!G65</f>
        <v>#REF!</v>
      </c>
      <c r="H67" s="117" t="e">
        <f>#REF!+[2]CSM!H66+#REF!+[2]YY!G66+'[2]Zone verzi'!H65+'[2]67020330'!H65+[2]XX!G66+'[2]6703004'!H65+'[2]67020306'!H65+'[2]670250'!H65</f>
        <v>#REF!</v>
      </c>
      <c r="I67" s="117" t="e">
        <f>#REF!+[2]CSM!I66+#REF!+[2]YY!H66+'[2]Zone verzi'!I65+'[2]67020330'!I65+[2]XX!H66+'[2]6703004'!I65+'[2]67020306'!I65+'[2]670250'!I65</f>
        <v>#REF!</v>
      </c>
      <c r="J67" s="117" t="e">
        <f>#REF!+[2]CSM!J66+#REF!+[2]YY!I66+'[2]Zone verzi'!J65+'[2]67020330'!J65+[2]XX!I66+'[2]6703004'!J65+'[2]67020306'!J65+'[2]670250'!J65</f>
        <v>#REF!</v>
      </c>
      <c r="K67" s="117" t="e">
        <f>#REF!+[2]CSM!K66+#REF!+[2]YY!J66+'[2]Zone verzi'!K65+'[2]67020330'!K65+[2]XX!J66+'[2]6703004'!K65+'[2]67020306'!K65+'[2]670250'!K65</f>
        <v>#REF!</v>
      </c>
      <c r="L67" s="117" t="e">
        <f>#REF!+[2]CSM!L66+#REF!+[2]YY!K66+'[2]Zone verzi'!L65+'[2]67020330'!L65+[2]XX!K66+'[2]6703004'!L65+'[2]67020306'!L65+'[2]670250'!L65</f>
        <v>#REF!</v>
      </c>
    </row>
    <row r="68" spans="1:12" s="15" customFormat="1" ht="20.100000000000001" hidden="1" customHeight="1">
      <c r="A68" s="37"/>
      <c r="B68" s="32" t="s">
        <v>116</v>
      </c>
      <c r="C68" s="206" t="s">
        <v>117</v>
      </c>
      <c r="D68" s="116"/>
      <c r="E68" s="117" t="e">
        <f>#REF!+[2]CSM!E67+#REF!+[2]YY!D67+'[2]Zone verzi'!E66+'[2]67020330'!E66+[2]XX!D67+'[2]6703004'!E66+'[2]67020306'!E66+'[2]670250'!E66</f>
        <v>#REF!</v>
      </c>
      <c r="F68" s="117" t="e">
        <f>#REF!+[2]CSM!F67+#REF!+[2]YY!E67+'[2]Zone verzi'!F66+'[2]67020330'!F66+[2]XX!E67+'[2]6703004'!F66+'[2]67020306'!F66+'[2]670250'!F66</f>
        <v>#REF!</v>
      </c>
      <c r="G68" s="117" t="e">
        <f>#REF!+[2]CSM!G67+#REF!+[2]YY!F67+'[2]Zone verzi'!G66+'[2]67020330'!G66+[2]XX!F67+'[2]6703004'!G66+'[2]67020306'!G66+'[2]670250'!G66</f>
        <v>#REF!</v>
      </c>
      <c r="H68" s="117" t="e">
        <f>#REF!+[2]CSM!H67+#REF!+[2]YY!G67+'[2]Zone verzi'!H66+'[2]67020330'!H66+[2]XX!G67+'[2]6703004'!H66+'[2]67020306'!H66+'[2]670250'!H66</f>
        <v>#REF!</v>
      </c>
      <c r="I68" s="117" t="e">
        <f>#REF!+[2]CSM!I67+#REF!+[2]YY!H67+'[2]Zone verzi'!I66+'[2]67020330'!I66+[2]XX!H67+'[2]6703004'!I66+'[2]67020306'!I66+'[2]670250'!I66</f>
        <v>#REF!</v>
      </c>
      <c r="J68" s="117" t="e">
        <f>#REF!+[2]CSM!J67+#REF!+[2]YY!I67+'[2]Zone verzi'!J66+'[2]67020330'!J66+[2]XX!I67+'[2]6703004'!J66+'[2]67020306'!J66+'[2]670250'!J66</f>
        <v>#REF!</v>
      </c>
      <c r="K68" s="117" t="e">
        <f>#REF!+[2]CSM!K67+#REF!+[2]YY!J67+'[2]Zone verzi'!K66+'[2]67020330'!K66+[2]XX!J67+'[2]6703004'!K66+'[2]67020306'!K66+'[2]670250'!K66</f>
        <v>#REF!</v>
      </c>
      <c r="L68" s="117" t="e">
        <f>#REF!+[2]CSM!L67+#REF!+[2]YY!K67+'[2]Zone verzi'!L66+'[2]67020330'!L66+[2]XX!K67+'[2]6703004'!L66+'[2]67020306'!L66+'[2]670250'!L66</f>
        <v>#REF!</v>
      </c>
    </row>
    <row r="69" spans="1:12" s="15" customFormat="1" ht="20.100000000000001" hidden="1" customHeight="1">
      <c r="A69" s="37"/>
      <c r="B69" s="32" t="s">
        <v>118</v>
      </c>
      <c r="C69" s="206" t="s">
        <v>119</v>
      </c>
      <c r="D69" s="116"/>
      <c r="E69" s="117" t="e">
        <f>#REF!+[2]CSM!E68+#REF!+[2]YY!D68+'[2]Zone verzi'!E67+'[2]67020330'!E67+[2]XX!D68+'[2]6703004'!E67+'[2]67020306'!E67+'[2]670250'!E67</f>
        <v>#REF!</v>
      </c>
      <c r="F69" s="117" t="e">
        <f>#REF!+[2]CSM!F68+#REF!+[2]YY!E68+'[2]Zone verzi'!F67+'[2]67020330'!F67+[2]XX!E68+'[2]6703004'!F67+'[2]67020306'!F67+'[2]670250'!F67</f>
        <v>#REF!</v>
      </c>
      <c r="G69" s="117" t="e">
        <f>#REF!+[2]CSM!G68+#REF!+[2]YY!F68+'[2]Zone verzi'!G67+'[2]67020330'!G67+[2]XX!F68+'[2]6703004'!G67+'[2]67020306'!G67+'[2]670250'!G67</f>
        <v>#REF!</v>
      </c>
      <c r="H69" s="117" t="e">
        <f>#REF!+[2]CSM!H68+#REF!+[2]YY!G68+'[2]Zone verzi'!H67+'[2]67020330'!H67+[2]XX!G68+'[2]6703004'!H67+'[2]67020306'!H67+'[2]670250'!H67</f>
        <v>#REF!</v>
      </c>
      <c r="I69" s="117" t="e">
        <f>#REF!+[2]CSM!I68+#REF!+[2]YY!H68+'[2]Zone verzi'!I67+'[2]67020330'!I67+[2]XX!H68+'[2]6703004'!I67+'[2]67020306'!I67+'[2]670250'!I67</f>
        <v>#REF!</v>
      </c>
      <c r="J69" s="117" t="e">
        <f>#REF!+[2]CSM!J68+#REF!+[2]YY!I68+'[2]Zone verzi'!J67+'[2]67020330'!J67+[2]XX!I68+'[2]6703004'!J67+'[2]67020306'!J67+'[2]670250'!J67</f>
        <v>#REF!</v>
      </c>
      <c r="K69" s="117" t="e">
        <f>#REF!+[2]CSM!K68+#REF!+[2]YY!J68+'[2]Zone verzi'!K67+'[2]67020330'!K67+[2]XX!J68+'[2]6703004'!K67+'[2]67020306'!K67+'[2]670250'!K67</f>
        <v>#REF!</v>
      </c>
      <c r="L69" s="117" t="e">
        <f>#REF!+[2]CSM!L68+#REF!+[2]YY!K68+'[2]Zone verzi'!L67+'[2]67020330'!L67+[2]XX!K68+'[2]6703004'!L67+'[2]67020306'!L67+'[2]670250'!L67</f>
        <v>#REF!</v>
      </c>
    </row>
    <row r="70" spans="1:12" s="15" customFormat="1" ht="20.100000000000001" hidden="1" customHeight="1">
      <c r="A70" s="179" t="s">
        <v>110</v>
      </c>
      <c r="B70" s="180"/>
      <c r="C70" s="207" t="s">
        <v>120</v>
      </c>
      <c r="D70" s="121"/>
      <c r="E70" s="122"/>
      <c r="F70" s="122">
        <f>F71+F72</f>
        <v>0</v>
      </c>
      <c r="G70" s="122">
        <f t="shared" ref="G70:L70" si="10">G71+G72</f>
        <v>0</v>
      </c>
      <c r="H70" s="122">
        <f t="shared" si="10"/>
        <v>0</v>
      </c>
      <c r="I70" s="122">
        <f t="shared" si="10"/>
        <v>0</v>
      </c>
      <c r="J70" s="122">
        <f t="shared" si="10"/>
        <v>0</v>
      </c>
      <c r="K70" s="122">
        <f t="shared" si="10"/>
        <v>0</v>
      </c>
      <c r="L70" s="122">
        <f t="shared" si="10"/>
        <v>0</v>
      </c>
    </row>
    <row r="71" spans="1:12" s="15" customFormat="1" ht="20.100000000000001" hidden="1" customHeight="1">
      <c r="A71" s="37"/>
      <c r="B71" s="43" t="s">
        <v>112</v>
      </c>
      <c r="C71" s="206" t="s">
        <v>113</v>
      </c>
      <c r="D71" s="116"/>
      <c r="E71" s="117"/>
      <c r="F71" s="123">
        <f>'[1]67.05.01'!F66</f>
        <v>0</v>
      </c>
      <c r="G71" s="123">
        <f>'[1]67.05.01'!G66</f>
        <v>0</v>
      </c>
      <c r="H71" s="123">
        <f>'[1]67.05.01'!H66</f>
        <v>0</v>
      </c>
      <c r="I71" s="123">
        <f>'[1]67.05.01'!I66</f>
        <v>0</v>
      </c>
      <c r="J71" s="123">
        <f>'[1]67.05.01'!J66</f>
        <v>0</v>
      </c>
      <c r="K71" s="123">
        <f>'[1]67.05.01'!K66</f>
        <v>0</v>
      </c>
      <c r="L71" s="123">
        <f>'[1]67.05.01'!L66</f>
        <v>0</v>
      </c>
    </row>
    <row r="72" spans="1:12" s="15" customFormat="1" ht="20.100000000000001" hidden="1" customHeight="1">
      <c r="A72" s="37"/>
      <c r="B72" s="43" t="s">
        <v>114</v>
      </c>
      <c r="C72" s="206" t="s">
        <v>115</v>
      </c>
      <c r="D72" s="116"/>
      <c r="E72" s="117"/>
      <c r="F72" s="123">
        <f>'[1]67.05.01'!F67</f>
        <v>0</v>
      </c>
      <c r="G72" s="123">
        <f>'[1]67.05.01'!G67</f>
        <v>0</v>
      </c>
      <c r="H72" s="123">
        <f>'[1]67.05.01'!H67</f>
        <v>0</v>
      </c>
      <c r="I72" s="123">
        <f>'[1]67.05.01'!I67</f>
        <v>0</v>
      </c>
      <c r="J72" s="123">
        <f>'[1]67.05.01'!J67</f>
        <v>0</v>
      </c>
      <c r="K72" s="123">
        <f>'[1]67.05.01'!K67</f>
        <v>0</v>
      </c>
      <c r="L72" s="123">
        <f>'[1]67.05.01'!L67</f>
        <v>0</v>
      </c>
    </row>
    <row r="73" spans="1:12" s="15" customFormat="1" ht="20.100000000000001" hidden="1" customHeight="1">
      <c r="A73" s="44" t="s">
        <v>121</v>
      </c>
      <c r="B73" s="42"/>
      <c r="C73" s="205" t="s">
        <v>122</v>
      </c>
      <c r="D73" s="114"/>
      <c r="E73" s="115">
        <f>E74+E75+E76</f>
        <v>0</v>
      </c>
      <c r="F73" s="115">
        <f>F74+F75+F76</f>
        <v>0</v>
      </c>
      <c r="G73" s="115">
        <f t="shared" ref="G73:L73" si="11">G74+G75+G76</f>
        <v>0</v>
      </c>
      <c r="H73" s="115">
        <f t="shared" si="11"/>
        <v>0</v>
      </c>
      <c r="I73" s="115">
        <f t="shared" si="11"/>
        <v>0</v>
      </c>
      <c r="J73" s="115">
        <f t="shared" si="11"/>
        <v>0</v>
      </c>
      <c r="K73" s="115">
        <f t="shared" si="11"/>
        <v>0</v>
      </c>
      <c r="L73" s="115">
        <f t="shared" si="11"/>
        <v>0</v>
      </c>
    </row>
    <row r="74" spans="1:12" s="15" customFormat="1" ht="20.100000000000001" hidden="1" customHeight="1">
      <c r="A74" s="37"/>
      <c r="B74" s="32" t="s">
        <v>123</v>
      </c>
      <c r="C74" s="206" t="s">
        <v>124</v>
      </c>
      <c r="D74" s="116"/>
      <c r="E74" s="117">
        <v>0</v>
      </c>
      <c r="F74" s="117">
        <f>'[1]67.05.01'!F71</f>
        <v>0</v>
      </c>
      <c r="G74" s="117">
        <f>'[1]67.05.01'!G71</f>
        <v>0</v>
      </c>
      <c r="H74" s="117">
        <f>'[1]67.05.01'!H71</f>
        <v>0</v>
      </c>
      <c r="I74" s="117">
        <f>'[1]67.05.01'!I71</f>
        <v>0</v>
      </c>
      <c r="J74" s="117">
        <f>'[1]67.05.01'!J71</f>
        <v>0</v>
      </c>
      <c r="K74" s="117">
        <f>'[1]67.05.01'!K71</f>
        <v>0</v>
      </c>
      <c r="L74" s="117">
        <f>'[1]67.05.01'!L71</f>
        <v>0</v>
      </c>
    </row>
    <row r="75" spans="1:12" s="15" customFormat="1" ht="20.100000000000001" hidden="1" customHeight="1">
      <c r="A75" s="37"/>
      <c r="B75" s="32" t="s">
        <v>125</v>
      </c>
      <c r="C75" s="206" t="s">
        <v>126</v>
      </c>
      <c r="D75" s="116"/>
      <c r="E75" s="117">
        <v>0</v>
      </c>
      <c r="F75" s="117">
        <f>'[1]67.05.01'!F72</f>
        <v>0</v>
      </c>
      <c r="G75" s="117">
        <f>'[1]67.05.01'!G72</f>
        <v>0</v>
      </c>
      <c r="H75" s="117">
        <f>'[1]67.05.01'!H72</f>
        <v>0</v>
      </c>
      <c r="I75" s="117">
        <f>'[1]67.05.01'!I72</f>
        <v>0</v>
      </c>
      <c r="J75" s="117">
        <f>'[1]67.05.01'!J72</f>
        <v>0</v>
      </c>
      <c r="K75" s="117">
        <f>'[1]67.05.01'!K72</f>
        <v>0</v>
      </c>
      <c r="L75" s="117">
        <f>'[1]67.05.01'!L72</f>
        <v>0</v>
      </c>
    </row>
    <row r="76" spans="1:12" s="15" customFormat="1" ht="20.100000000000001" hidden="1" customHeight="1">
      <c r="A76" s="37"/>
      <c r="B76" s="32" t="s">
        <v>127</v>
      </c>
      <c r="C76" s="206" t="s">
        <v>128</v>
      </c>
      <c r="D76" s="116"/>
      <c r="E76" s="117">
        <v>0</v>
      </c>
      <c r="F76" s="117">
        <f>'[1]67.05.01'!F73</f>
        <v>0</v>
      </c>
      <c r="G76" s="117">
        <f>'[1]67.05.01'!G73</f>
        <v>0</v>
      </c>
      <c r="H76" s="117">
        <f>'[1]67.05.01'!H73</f>
        <v>0</v>
      </c>
      <c r="I76" s="117">
        <f>'[1]67.05.01'!I73</f>
        <v>0</v>
      </c>
      <c r="J76" s="117">
        <f>'[1]67.05.01'!J73</f>
        <v>0</v>
      </c>
      <c r="K76" s="117">
        <f>'[1]67.05.01'!K73</f>
        <v>0</v>
      </c>
      <c r="L76" s="117">
        <f>'[1]67.05.01'!L73</f>
        <v>0</v>
      </c>
    </row>
    <row r="77" spans="1:12" s="15" customFormat="1" ht="17.25" hidden="1" customHeight="1">
      <c r="A77" s="42" t="s">
        <v>129</v>
      </c>
      <c r="B77" s="42"/>
      <c r="C77" s="205" t="s">
        <v>130</v>
      </c>
      <c r="D77" s="114"/>
      <c r="E77" s="115">
        <v>0</v>
      </c>
      <c r="F77" s="115">
        <f>F78+F79</f>
        <v>0</v>
      </c>
      <c r="G77" s="115">
        <f t="shared" ref="G77:L77" si="12">G78+G79</f>
        <v>0</v>
      </c>
      <c r="H77" s="115">
        <f t="shared" si="12"/>
        <v>0</v>
      </c>
      <c r="I77" s="115">
        <f t="shared" si="12"/>
        <v>0</v>
      </c>
      <c r="J77" s="115">
        <f t="shared" si="12"/>
        <v>0</v>
      </c>
      <c r="K77" s="115">
        <f t="shared" si="12"/>
        <v>0</v>
      </c>
      <c r="L77" s="115">
        <f t="shared" si="12"/>
        <v>0</v>
      </c>
    </row>
    <row r="78" spans="1:12" s="15" customFormat="1" ht="17.25" hidden="1" customHeight="1">
      <c r="A78" s="37"/>
      <c r="B78" s="32" t="s">
        <v>131</v>
      </c>
      <c r="C78" s="206" t="s">
        <v>132</v>
      </c>
      <c r="D78" s="116"/>
      <c r="E78" s="117">
        <v>0</v>
      </c>
      <c r="F78" s="117">
        <f>'[1]67.05.01'!F75</f>
        <v>0</v>
      </c>
      <c r="G78" s="117">
        <f>'[1]67.05.01'!G75</f>
        <v>0</v>
      </c>
      <c r="H78" s="117">
        <f>'[1]67.05.01'!H75</f>
        <v>0</v>
      </c>
      <c r="I78" s="117">
        <f>'[1]67.05.01'!I75</f>
        <v>0</v>
      </c>
      <c r="J78" s="117">
        <f>'[1]67.05.01'!J75</f>
        <v>0</v>
      </c>
      <c r="K78" s="117">
        <f>'[1]67.05.01'!K75</f>
        <v>0</v>
      </c>
      <c r="L78" s="117">
        <f>'[1]67.05.01'!L75</f>
        <v>0</v>
      </c>
    </row>
    <row r="79" spans="1:12" s="15" customFormat="1" ht="17.25" hidden="1" customHeight="1">
      <c r="A79" s="37"/>
      <c r="B79" s="32" t="s">
        <v>133</v>
      </c>
      <c r="C79" s="206" t="s">
        <v>134</v>
      </c>
      <c r="D79" s="116"/>
      <c r="E79" s="117">
        <v>0</v>
      </c>
      <c r="F79" s="117">
        <f>'[1]67.05.01'!F76</f>
        <v>0</v>
      </c>
      <c r="G79" s="117">
        <f>'[1]67.05.01'!G76</f>
        <v>0</v>
      </c>
      <c r="H79" s="117">
        <f>'[1]67.05.01'!H76</f>
        <v>0</v>
      </c>
      <c r="I79" s="117">
        <f>'[1]67.05.01'!I76</f>
        <v>0</v>
      </c>
      <c r="J79" s="117">
        <f>'[1]67.05.01'!J76</f>
        <v>0</v>
      </c>
      <c r="K79" s="117">
        <f>'[1]67.05.01'!K76</f>
        <v>0</v>
      </c>
      <c r="L79" s="117">
        <f>'[1]67.05.01'!L76</f>
        <v>0</v>
      </c>
    </row>
    <row r="80" spans="1:12" s="15" customFormat="1" ht="17.25" hidden="1" customHeight="1">
      <c r="A80" s="181" t="s">
        <v>135</v>
      </c>
      <c r="B80" s="181"/>
      <c r="C80" s="205" t="s">
        <v>136</v>
      </c>
      <c r="D80" s="114"/>
      <c r="E80" s="115">
        <v>0</v>
      </c>
      <c r="F80" s="115">
        <v>0</v>
      </c>
      <c r="G80" s="115">
        <v>0</v>
      </c>
      <c r="H80" s="115">
        <v>0</v>
      </c>
      <c r="I80" s="115">
        <v>0</v>
      </c>
      <c r="J80" s="115">
        <v>0</v>
      </c>
      <c r="K80" s="115">
        <v>0</v>
      </c>
      <c r="L80" s="115">
        <v>0</v>
      </c>
    </row>
    <row r="81" spans="1:12" s="15" customFormat="1" ht="20.100000000000001" hidden="1" customHeight="1">
      <c r="A81" s="181" t="s">
        <v>137</v>
      </c>
      <c r="B81" s="181"/>
      <c r="C81" s="205" t="s">
        <v>138</v>
      </c>
      <c r="D81" s="114"/>
      <c r="E81" s="115">
        <v>0</v>
      </c>
      <c r="F81" s="115">
        <v>0</v>
      </c>
      <c r="G81" s="115">
        <v>0</v>
      </c>
      <c r="H81" s="115">
        <v>0</v>
      </c>
      <c r="I81" s="115">
        <v>0</v>
      </c>
      <c r="J81" s="115">
        <v>0</v>
      </c>
      <c r="K81" s="115">
        <v>0</v>
      </c>
      <c r="L81" s="115">
        <v>0</v>
      </c>
    </row>
    <row r="82" spans="1:12" s="15" customFormat="1" ht="20.100000000000001" hidden="1" customHeight="1">
      <c r="A82" s="22" t="s">
        <v>139</v>
      </c>
      <c r="B82" s="42"/>
      <c r="C82" s="205" t="s">
        <v>140</v>
      </c>
      <c r="D82" s="114"/>
      <c r="E82" s="115">
        <v>0</v>
      </c>
      <c r="F82" s="115">
        <f>'[1]67.05.01'!F79</f>
        <v>0</v>
      </c>
      <c r="G82" s="115">
        <f>'[1]67.05.01'!G79</f>
        <v>0</v>
      </c>
      <c r="H82" s="115">
        <f>'[1]67.05.01'!H79</f>
        <v>0</v>
      </c>
      <c r="I82" s="115">
        <f>'[1]67.05.01'!I79</f>
        <v>0</v>
      </c>
      <c r="J82" s="115">
        <f>'[1]67.05.01'!J79</f>
        <v>0</v>
      </c>
      <c r="K82" s="115">
        <f>'[1]67.05.01'!K79</f>
        <v>0</v>
      </c>
      <c r="L82" s="115">
        <f>'[1]67.05.01'!L79</f>
        <v>0</v>
      </c>
    </row>
    <row r="83" spans="1:12" s="15" customFormat="1" ht="20.100000000000001" hidden="1" customHeight="1">
      <c r="A83" s="22" t="s">
        <v>141</v>
      </c>
      <c r="B83" s="42"/>
      <c r="C83" s="205" t="s">
        <v>142</v>
      </c>
      <c r="D83" s="114"/>
      <c r="E83" s="115">
        <v>0</v>
      </c>
      <c r="F83" s="115">
        <f>'[1]67.05.01'!F80</f>
        <v>0</v>
      </c>
      <c r="G83" s="115">
        <f>'[1]67.05.01'!G80</f>
        <v>0</v>
      </c>
      <c r="H83" s="115">
        <f>'[1]67.05.01'!H80</f>
        <v>0</v>
      </c>
      <c r="I83" s="115">
        <f>'[1]67.05.01'!I80</f>
        <v>0</v>
      </c>
      <c r="J83" s="115">
        <f>'[1]67.05.01'!J80</f>
        <v>0</v>
      </c>
      <c r="K83" s="115">
        <f>'[1]67.05.01'!K80</f>
        <v>0</v>
      </c>
      <c r="L83" s="115">
        <f>'[1]67.05.01'!L80</f>
        <v>0</v>
      </c>
    </row>
    <row r="84" spans="1:12" s="15" customFormat="1" ht="20.100000000000001" hidden="1" customHeight="1">
      <c r="A84" s="22" t="s">
        <v>143</v>
      </c>
      <c r="B84" s="42"/>
      <c r="C84" s="205" t="s">
        <v>144</v>
      </c>
      <c r="D84" s="114"/>
      <c r="E84" s="115">
        <v>0</v>
      </c>
      <c r="F84" s="115">
        <f>'[1]67.05.01'!F81</f>
        <v>0</v>
      </c>
      <c r="G84" s="115">
        <f>'[1]67.05.01'!G81</f>
        <v>0</v>
      </c>
      <c r="H84" s="115">
        <f>'[1]67.05.01'!H81</f>
        <v>0</v>
      </c>
      <c r="I84" s="115">
        <f>'[1]67.05.01'!I81</f>
        <v>0</v>
      </c>
      <c r="J84" s="115">
        <f>'[1]67.05.01'!J81</f>
        <v>0</v>
      </c>
      <c r="K84" s="115">
        <f>'[1]67.05.01'!K81</f>
        <v>0</v>
      </c>
      <c r="L84" s="115">
        <f>'[1]67.05.01'!L81</f>
        <v>0</v>
      </c>
    </row>
    <row r="85" spans="1:12" s="15" customFormat="1" ht="20.100000000000001" hidden="1" customHeight="1">
      <c r="A85" s="22" t="s">
        <v>145</v>
      </c>
      <c r="B85" s="42"/>
      <c r="C85" s="205" t="s">
        <v>146</v>
      </c>
      <c r="D85" s="114"/>
      <c r="E85" s="115">
        <v>0</v>
      </c>
      <c r="F85" s="115">
        <f>'[1]67.05.01'!F82</f>
        <v>0</v>
      </c>
      <c r="G85" s="115">
        <f>'[1]67.05.01'!G82</f>
        <v>0</v>
      </c>
      <c r="H85" s="115">
        <f>'[1]67.05.01'!H82</f>
        <v>0</v>
      </c>
      <c r="I85" s="115">
        <f>'[1]67.05.01'!I82</f>
        <v>0</v>
      </c>
      <c r="J85" s="115">
        <f>'[1]67.05.01'!J82</f>
        <v>0</v>
      </c>
      <c r="K85" s="115">
        <f>'[1]67.05.01'!K82</f>
        <v>0</v>
      </c>
      <c r="L85" s="115">
        <f>'[1]67.05.01'!L82</f>
        <v>0</v>
      </c>
    </row>
    <row r="86" spans="1:12" s="15" customFormat="1" ht="20.100000000000001" hidden="1" customHeight="1">
      <c r="A86" s="22" t="s">
        <v>147</v>
      </c>
      <c r="B86" s="42"/>
      <c r="C86" s="205" t="s">
        <v>148</v>
      </c>
      <c r="D86" s="114"/>
      <c r="E86" s="115">
        <v>0</v>
      </c>
      <c r="F86" s="115">
        <f>'[1]67.05.01'!F83</f>
        <v>0</v>
      </c>
      <c r="G86" s="115">
        <f>'[1]67.05.01'!G83</f>
        <v>0</v>
      </c>
      <c r="H86" s="115">
        <f>'[1]67.05.01'!H83</f>
        <v>0</v>
      </c>
      <c r="I86" s="115">
        <f>'[1]67.05.01'!I83</f>
        <v>0</v>
      </c>
      <c r="J86" s="115">
        <f>'[1]67.05.01'!J83</f>
        <v>0</v>
      </c>
      <c r="K86" s="115">
        <f>'[1]67.05.01'!K83</f>
        <v>0</v>
      </c>
      <c r="L86" s="115">
        <f>'[1]67.05.01'!L83</f>
        <v>0</v>
      </c>
    </row>
    <row r="87" spans="1:12" s="15" customFormat="1" ht="20.100000000000001" hidden="1" customHeight="1">
      <c r="A87" s="22" t="s">
        <v>149</v>
      </c>
      <c r="B87" s="42"/>
      <c r="C87" s="205" t="s">
        <v>150</v>
      </c>
      <c r="D87" s="114"/>
      <c r="E87" s="115" t="e">
        <f>#REF!+[2]CSM!E83+#REF!+[2]YY!D83+'[2]Zone verzi'!E82+'[2]67020330'!E82+[2]XX!D83+'[2]6703004'!E82+'[2]67020306'!E82+'[2]670250'!E82</f>
        <v>#REF!</v>
      </c>
      <c r="F87" s="115">
        <f>+[2]CSM!F83+[2]YY!E83+'[2]Zone verzi'!F82+'[2]67020330'!F82+[2]XX!E83+'[2]6703004'!F82+'[2]67020306'!F82+'[2]670250'!F82</f>
        <v>3300</v>
      </c>
      <c r="G87" s="115">
        <f>+[2]CSM!G83+[2]YY!F83+'[2]Zone verzi'!G82+'[2]67020330'!G82+[2]XX!F83+'[2]6703004'!G82+'[2]67020306'!G82+'[2]670250'!G82</f>
        <v>1680</v>
      </c>
      <c r="H87" s="115">
        <f>+[2]CSM!H83+[2]YY!G83+'[2]Zone verzi'!H82+'[2]67020330'!H82+[2]XX!G83+'[2]6703004'!H82+'[2]67020306'!H82+'[2]670250'!H82</f>
        <v>0</v>
      </c>
      <c r="I87" s="115">
        <f>+[2]CSM!I83+[2]YY!H83+'[2]Zone verzi'!I82+'[2]67020330'!I82+[2]XX!H83+'[2]6703004'!I82+'[2]67020306'!I82+'[2]670250'!I82</f>
        <v>0</v>
      </c>
      <c r="J87" s="115">
        <f>+[2]CSM!J83+[2]YY!I83+'[2]Zone verzi'!J82+'[2]67020330'!J82+[2]XX!I83+'[2]6703004'!J82+'[2]67020306'!J82+'[2]670250'!J82</f>
        <v>0</v>
      </c>
      <c r="K87" s="115">
        <f>+[2]CSM!K83+[2]YY!J83+'[2]Zone verzi'!K82+'[2]67020330'!K82+[2]XX!J83+'[2]6703004'!K82+'[2]67020306'!K82+'[2]670250'!K82</f>
        <v>0</v>
      </c>
      <c r="L87" s="115">
        <f>+[2]CSM!L83+[2]YY!K83+'[2]Zone verzi'!L82+'[2]67020330'!L82+[2]XX!K83+'[2]6703004'!L82+'[2]67020306'!L82+'[2]670250'!L82</f>
        <v>0</v>
      </c>
    </row>
    <row r="88" spans="1:12" s="15" customFormat="1" ht="20.100000000000001" hidden="1" customHeight="1">
      <c r="A88" s="22" t="s">
        <v>151</v>
      </c>
      <c r="B88" s="42"/>
      <c r="C88" s="205" t="s">
        <v>152</v>
      </c>
      <c r="D88" s="114"/>
      <c r="E88" s="115" t="e">
        <f>#REF!+[2]CSM!E84+#REF!+[2]YY!D84+'[2]Zone verzi'!E83+'[2]67020330'!E83+[2]XX!D84+'[2]6703004'!E83+'[2]67020306'!E83+'[2]670250'!E83</f>
        <v>#REF!</v>
      </c>
      <c r="F88" s="115">
        <f>+[2]CSM!F84+[2]YY!E84+'[2]Zone verzi'!F83+'[2]67020330'!F83+[2]XX!E84+'[2]6703004'!F83+'[2]67020306'!F83+'[2]670250'!F83</f>
        <v>0</v>
      </c>
      <c r="G88" s="115">
        <f>+[2]CSM!G84+[2]YY!F84+'[2]Zone verzi'!G83+'[2]67020330'!G83+[2]XX!F84+'[2]6703004'!G83+'[2]67020306'!G83+'[2]670250'!G83</f>
        <v>0</v>
      </c>
      <c r="H88" s="115">
        <f>+[2]CSM!H84+[2]YY!G84+'[2]Zone verzi'!H83+'[2]67020330'!H83+[2]XX!G84+'[2]6703004'!H83+'[2]67020306'!H83+'[2]670250'!H83</f>
        <v>0</v>
      </c>
      <c r="I88" s="115">
        <f>+[2]CSM!I84+[2]YY!H84+'[2]Zone verzi'!I83+'[2]67020330'!I83+[2]XX!H84+'[2]6703004'!I83+'[2]67020306'!I83+'[2]670250'!I83</f>
        <v>0</v>
      </c>
      <c r="J88" s="115">
        <f>+[2]CSM!J84+[2]YY!I84+'[2]Zone verzi'!J83+'[2]67020330'!J83+[2]XX!I84+'[2]6703004'!J83+'[2]67020306'!J83+'[2]670250'!J83</f>
        <v>0</v>
      </c>
      <c r="K88" s="115">
        <f>+[2]CSM!K84+[2]YY!J84+'[2]Zone verzi'!K83+'[2]67020330'!K83+[2]XX!J84+'[2]6703004'!K83+'[2]67020306'!K83+'[2]670250'!K83</f>
        <v>0</v>
      </c>
      <c r="L88" s="115">
        <f>+[2]CSM!L84+[2]YY!K84+'[2]Zone verzi'!L83+'[2]67020330'!L83+[2]XX!K84+'[2]6703004'!L83+'[2]67020306'!L83+'[2]670250'!L83</f>
        <v>0</v>
      </c>
    </row>
    <row r="89" spans="1:12" s="15" customFormat="1" ht="20.100000000000001" hidden="1" customHeight="1">
      <c r="A89" s="182" t="s">
        <v>153</v>
      </c>
      <c r="B89" s="182"/>
      <c r="C89" s="205" t="s">
        <v>154</v>
      </c>
      <c r="D89" s="114"/>
      <c r="E89" s="115" t="e">
        <f>#REF!+[2]CSM!E85+#REF!+[2]YY!D85+'[2]Zone verzi'!E84+'[2]67020330'!E84+[2]XX!D85+'[2]6703004'!E84+'[2]67020306'!E84+'[2]670250'!E84</f>
        <v>#REF!</v>
      </c>
      <c r="F89" s="115">
        <f>+[2]CSM!F85+[2]YY!E85+'[2]Zone verzi'!F84+'[2]67020330'!F84+[2]XX!E85+'[2]6703004'!F84+'[2]67020306'!F84+'[2]670250'!F84</f>
        <v>0</v>
      </c>
      <c r="G89" s="115">
        <f>+[2]CSM!G85+[2]YY!F85+'[2]Zone verzi'!G84+'[2]67020330'!G84+[2]XX!F85+'[2]6703004'!G84+'[2]67020306'!G84+'[2]670250'!G84</f>
        <v>0</v>
      </c>
      <c r="H89" s="115">
        <f>+[2]CSM!H85+[2]YY!G85+'[2]Zone verzi'!H84+'[2]67020330'!H84+[2]XX!G85+'[2]6703004'!H84+'[2]67020306'!H84+'[2]670250'!H84</f>
        <v>0</v>
      </c>
      <c r="I89" s="115">
        <f>+[2]CSM!I85+[2]YY!H85+'[2]Zone verzi'!I84+'[2]67020330'!I84+[2]XX!H85+'[2]6703004'!I84+'[2]67020306'!I84+'[2]670250'!I84</f>
        <v>0</v>
      </c>
      <c r="J89" s="115">
        <f>+[2]CSM!J85+[2]YY!I85+'[2]Zone verzi'!J84+'[2]67020330'!J84+[2]XX!I85+'[2]6703004'!J84+'[2]67020306'!J84+'[2]670250'!J84</f>
        <v>0</v>
      </c>
      <c r="K89" s="115">
        <f>+[2]CSM!K85+[2]YY!J85+'[2]Zone verzi'!K84+'[2]67020330'!K84+[2]XX!J85+'[2]6703004'!K84+'[2]67020306'!K84+'[2]670250'!K84</f>
        <v>0</v>
      </c>
      <c r="L89" s="115">
        <f>+[2]CSM!L85+[2]YY!K85+'[2]Zone verzi'!L84+'[2]67020330'!L84+[2]XX!K85+'[2]6703004'!L84+'[2]67020306'!L84+'[2]670250'!L84</f>
        <v>0</v>
      </c>
    </row>
    <row r="90" spans="1:12" s="15" customFormat="1" ht="20.100000000000001" hidden="1" customHeight="1">
      <c r="A90" s="22" t="s">
        <v>155</v>
      </c>
      <c r="B90" s="42"/>
      <c r="C90" s="205" t="s">
        <v>156</v>
      </c>
      <c r="D90" s="114"/>
      <c r="E90" s="115" t="e">
        <f>#REF!+[2]CSM!E86+#REF!+[2]YY!D86+'[2]Zone verzi'!E85+'[2]67020330'!E85+[2]XX!D86+'[2]6703004'!E85+'[2]67020306'!E85+'[2]670250'!E85</f>
        <v>#REF!</v>
      </c>
      <c r="F90" s="115">
        <f>+[2]CSM!F86+[2]YY!E86+'[2]Zone verzi'!F85+'[2]67020330'!F85+[2]XX!E86+'[2]6703004'!F85+'[2]67020306'!F85+'[2]670250'!F85</f>
        <v>0</v>
      </c>
      <c r="G90" s="115">
        <f>+[2]CSM!G86+[2]YY!F86+'[2]Zone verzi'!G85+'[2]67020330'!G85+[2]XX!F86+'[2]6703004'!G85+'[2]67020306'!G85+'[2]670250'!G85</f>
        <v>0</v>
      </c>
      <c r="H90" s="115">
        <f>+[2]CSM!H86+[2]YY!G86+'[2]Zone verzi'!H85+'[2]67020330'!H85+[2]XX!G86+'[2]6703004'!H85+'[2]67020306'!H85+'[2]670250'!H85</f>
        <v>0</v>
      </c>
      <c r="I90" s="115">
        <f>+[2]CSM!I86+[2]YY!H86+'[2]Zone verzi'!I85+'[2]67020330'!I85+[2]XX!H86+'[2]6703004'!I85+'[2]67020306'!I85+'[2]670250'!I85</f>
        <v>0</v>
      </c>
      <c r="J90" s="115">
        <f>+[2]CSM!J86+[2]YY!I86+'[2]Zone verzi'!J85+'[2]67020330'!J85+[2]XX!I86+'[2]6703004'!J85+'[2]67020306'!J85+'[2]670250'!J85</f>
        <v>0</v>
      </c>
      <c r="K90" s="115">
        <f>+[2]CSM!K86+[2]YY!J86+'[2]Zone verzi'!K85+'[2]67020330'!K85+[2]XX!J86+'[2]6703004'!K85+'[2]67020306'!K85+'[2]670250'!K85</f>
        <v>0</v>
      </c>
      <c r="L90" s="115">
        <f>+[2]CSM!L86+[2]YY!K86+'[2]Zone verzi'!L85+'[2]67020330'!L85+[2]XX!K86+'[2]6703004'!L85+'[2]67020306'!L85+'[2]670250'!L85</f>
        <v>0</v>
      </c>
    </row>
    <row r="91" spans="1:12" s="15" customFormat="1" ht="20.100000000000001" hidden="1" customHeight="1">
      <c r="A91" s="22" t="s">
        <v>157</v>
      </c>
      <c r="B91" s="42"/>
      <c r="C91" s="205" t="s">
        <v>158</v>
      </c>
      <c r="D91" s="114"/>
      <c r="E91" s="115" t="e">
        <f>#REF!+[2]CSM!E87+#REF!+[2]YY!D87+'[2]Zone verzi'!E86+'[2]67020330'!E86+[2]XX!D87+'[2]6703004'!E86+'[2]67020306'!E86+'[2]670250'!E86</f>
        <v>#REF!</v>
      </c>
      <c r="F91" s="115">
        <f>+[2]CSM!F87+[2]YY!E87+'[2]Zone verzi'!F86+'[2]67020330'!F86+[2]XX!E87+'[2]6703004'!F86+'[2]67020306'!F86+'[2]670250'!F86</f>
        <v>0</v>
      </c>
      <c r="G91" s="115">
        <f>+[2]CSM!G87+[2]YY!F87+'[2]Zone verzi'!G86+'[2]67020330'!G86+[2]XX!F87+'[2]6703004'!G86+'[2]67020306'!G86+'[2]670250'!G86</f>
        <v>0</v>
      </c>
      <c r="H91" s="115">
        <f>+[2]CSM!H87+[2]YY!G87+'[2]Zone verzi'!H86+'[2]67020330'!H86+[2]XX!G87+'[2]6703004'!H86+'[2]67020306'!H86+'[2]670250'!H86</f>
        <v>0</v>
      </c>
      <c r="I91" s="115">
        <f>+[2]CSM!I87+[2]YY!H87+'[2]Zone verzi'!I86+'[2]67020330'!I86+[2]XX!H87+'[2]6703004'!I86+'[2]67020306'!I86+'[2]670250'!I86</f>
        <v>0</v>
      </c>
      <c r="J91" s="115">
        <f>+[2]CSM!J87+[2]YY!I87+'[2]Zone verzi'!J86+'[2]67020330'!J86+[2]XX!I87+'[2]6703004'!J86+'[2]67020306'!J86+'[2]670250'!J86</f>
        <v>0</v>
      </c>
      <c r="K91" s="115">
        <f>+[2]CSM!K87+[2]YY!J87+'[2]Zone verzi'!K86+'[2]67020330'!K86+[2]XX!J87+'[2]6703004'!K86+'[2]67020306'!K86+'[2]670250'!K86</f>
        <v>0</v>
      </c>
      <c r="L91" s="115">
        <f>+[2]CSM!L87+[2]YY!K87+'[2]Zone verzi'!L86+'[2]67020330'!L86+[2]XX!K87+'[2]6703004'!L86+'[2]67020306'!L86+'[2]670250'!L86</f>
        <v>0</v>
      </c>
    </row>
    <row r="92" spans="1:12" s="15" customFormat="1" ht="20.100000000000001" hidden="1" customHeight="1">
      <c r="A92" s="22" t="s">
        <v>159</v>
      </c>
      <c r="B92" s="42"/>
      <c r="C92" s="205" t="s">
        <v>160</v>
      </c>
      <c r="D92" s="114"/>
      <c r="E92" s="115" t="e">
        <f>#REF!+[2]CSM!E88+#REF!+[2]YY!D88+'[2]Zone verzi'!E87+'[2]67020330'!E87+[2]XX!D88+'[2]6703004'!E87+'[2]67020306'!E87+'[2]670250'!E87</f>
        <v>#REF!</v>
      </c>
      <c r="F92" s="115">
        <f>+[2]CSM!F88+[2]YY!E88+'[2]Zone verzi'!F87+'[2]67020330'!F87+[2]XX!E88+'[2]6703004'!F87+'[2]67020306'!F87+'[2]670250'!F87</f>
        <v>0</v>
      </c>
      <c r="G92" s="115">
        <f>+[2]CSM!G88+[2]YY!F88+'[2]Zone verzi'!G87+'[2]67020330'!G87+[2]XX!F88+'[2]6703004'!G87+'[2]67020306'!G87+'[2]670250'!G87</f>
        <v>0</v>
      </c>
      <c r="H92" s="115">
        <f>+[2]CSM!H88+[2]YY!G88+'[2]Zone verzi'!H87+'[2]67020330'!H87+[2]XX!G88+'[2]6703004'!H87+'[2]67020306'!H87+'[2]670250'!H87</f>
        <v>0</v>
      </c>
      <c r="I92" s="115">
        <f>+[2]CSM!I88+[2]YY!H88+'[2]Zone verzi'!I87+'[2]67020330'!I87+[2]XX!H88+'[2]6703004'!I87+'[2]67020306'!I87+'[2]670250'!I87</f>
        <v>0</v>
      </c>
      <c r="J92" s="115">
        <f>+[2]CSM!J88+[2]YY!I88+'[2]Zone verzi'!J87+'[2]67020330'!J87+[2]XX!I88+'[2]6703004'!J87+'[2]67020306'!J87+'[2]670250'!J87</f>
        <v>0</v>
      </c>
      <c r="K92" s="115">
        <f>+[2]CSM!K88+[2]YY!J88+'[2]Zone verzi'!K87+'[2]67020330'!K87+[2]XX!J88+'[2]6703004'!K87+'[2]67020306'!K87+'[2]670250'!K87</f>
        <v>0</v>
      </c>
      <c r="L92" s="115">
        <f>+[2]CSM!L88+[2]YY!K88+'[2]Zone verzi'!L87+'[2]67020330'!L87+[2]XX!K88+'[2]6703004'!L87+'[2]67020306'!L87+'[2]670250'!L87</f>
        <v>0</v>
      </c>
    </row>
    <row r="93" spans="1:12" s="15" customFormat="1" ht="20.100000000000001" hidden="1" customHeight="1">
      <c r="A93" s="22" t="s">
        <v>161</v>
      </c>
      <c r="B93" s="42"/>
      <c r="C93" s="205" t="s">
        <v>162</v>
      </c>
      <c r="D93" s="114"/>
      <c r="E93" s="115" t="e">
        <f>#REF!+[2]CSM!E89+#REF!+[2]YY!D89+'[2]Zone verzi'!E88+'[2]67020330'!E88+[2]XX!D89+'[2]6703004'!E88+'[2]67020306'!E88+'[2]670250'!E88</f>
        <v>#REF!</v>
      </c>
      <c r="F93" s="115">
        <f>+[2]CSM!F89+[2]YY!E89+'[2]Zone verzi'!F88+'[2]67020330'!F88+[2]XX!E89+'[2]6703004'!F88+'[2]67020306'!F88+'[2]670250'!F88</f>
        <v>0</v>
      </c>
      <c r="G93" s="115">
        <f>+[2]CSM!G89+[2]YY!F89+'[2]Zone verzi'!G88+'[2]67020330'!G88+[2]XX!F89+'[2]6703004'!G88+'[2]67020306'!G88+'[2]670250'!G88</f>
        <v>0</v>
      </c>
      <c r="H93" s="115">
        <f>+[2]CSM!H89+[2]YY!G89+'[2]Zone verzi'!H88+'[2]67020330'!H88+[2]XX!G89+'[2]6703004'!H88+'[2]67020306'!H88+'[2]670250'!H88</f>
        <v>0</v>
      </c>
      <c r="I93" s="115">
        <f>+[2]CSM!I89+[2]YY!H89+'[2]Zone verzi'!I88+'[2]67020330'!I88+[2]XX!H89+'[2]6703004'!I88+'[2]67020306'!I88+'[2]670250'!I88</f>
        <v>0</v>
      </c>
      <c r="J93" s="115">
        <f>+[2]CSM!J89+[2]YY!I89+'[2]Zone verzi'!J88+'[2]67020330'!J88+[2]XX!I89+'[2]6703004'!J88+'[2]67020306'!J88+'[2]670250'!J88</f>
        <v>0</v>
      </c>
      <c r="K93" s="115">
        <f>+[2]CSM!K89+[2]YY!J89+'[2]Zone verzi'!K88+'[2]67020330'!K88+[2]XX!J89+'[2]6703004'!K88+'[2]67020306'!K88+'[2]670250'!K88</f>
        <v>0</v>
      </c>
      <c r="L93" s="115">
        <f>+[2]CSM!L89+[2]YY!K89+'[2]Zone verzi'!L88+'[2]67020330'!L88+[2]XX!K89+'[2]6703004'!L88+'[2]67020306'!L88+'[2]670250'!L88</f>
        <v>0</v>
      </c>
    </row>
    <row r="94" spans="1:12" s="15" customFormat="1" ht="20.100000000000001" hidden="1" customHeight="1">
      <c r="A94" s="22" t="s">
        <v>163</v>
      </c>
      <c r="B94" s="42"/>
      <c r="C94" s="205" t="s">
        <v>164</v>
      </c>
      <c r="D94" s="114"/>
      <c r="E94" s="115" t="e">
        <f>#REF!+[2]CSM!E90+#REF!+[2]YY!D90+'[2]Zone verzi'!E89+'[2]67020330'!E89+[2]XX!D90+'[2]6703004'!E89+'[2]67020306'!E89+'[2]670250'!E89</f>
        <v>#REF!</v>
      </c>
      <c r="F94" s="115">
        <f>+[2]CSM!F90+[2]YY!E90+'[2]Zone verzi'!F89+'[2]67020330'!F89+[2]XX!E90+'[2]6703004'!F89+'[2]67020306'!F89+'[2]670250'!F89</f>
        <v>0</v>
      </c>
      <c r="G94" s="115">
        <f>+[2]CSM!G90+[2]YY!F90+'[2]Zone verzi'!G89+'[2]67020330'!G89+[2]XX!F90+'[2]6703004'!G89+'[2]67020306'!G89+'[2]670250'!G89</f>
        <v>0</v>
      </c>
      <c r="H94" s="115">
        <f>+[2]CSM!H90+[2]YY!G90+'[2]Zone verzi'!H89+'[2]67020330'!H89+[2]XX!G90+'[2]6703004'!H89+'[2]67020306'!H89+'[2]670250'!H89</f>
        <v>0</v>
      </c>
      <c r="I94" s="115">
        <f>+[2]CSM!I90+[2]YY!H90+'[2]Zone verzi'!I89+'[2]67020330'!I89+[2]XX!H90+'[2]6703004'!I89+'[2]67020306'!I89+'[2]670250'!I89</f>
        <v>0</v>
      </c>
      <c r="J94" s="115">
        <f>+[2]CSM!J90+[2]YY!I90+'[2]Zone verzi'!J89+'[2]67020330'!J89+[2]XX!I90+'[2]6703004'!J89+'[2]67020306'!J89+'[2]670250'!J89</f>
        <v>0</v>
      </c>
      <c r="K94" s="115">
        <f>+[2]CSM!K90+[2]YY!J90+'[2]Zone verzi'!K89+'[2]67020330'!K89+[2]XX!J90+'[2]6703004'!K89+'[2]67020306'!K89+'[2]670250'!K89</f>
        <v>0</v>
      </c>
      <c r="L94" s="115">
        <f>+[2]CSM!L90+[2]YY!K90+'[2]Zone verzi'!L89+'[2]67020330'!L89+[2]XX!K90+'[2]6703004'!L89+'[2]67020306'!L89+'[2]670250'!L89</f>
        <v>0</v>
      </c>
    </row>
    <row r="95" spans="1:12" s="15" customFormat="1" ht="20.100000000000001" hidden="1" customHeight="1">
      <c r="A95" s="31"/>
      <c r="B95" s="32" t="s">
        <v>165</v>
      </c>
      <c r="C95" s="206" t="s">
        <v>166</v>
      </c>
      <c r="D95" s="116"/>
      <c r="E95" s="117" t="e">
        <f>#REF!+[2]CSM!E91+#REF!+[2]YY!D91+'[2]Zone verzi'!E90+'[2]67020330'!E90+[2]XX!D91+'[2]6703004'!E90+'[2]67020306'!E90+'[2]670250'!E90</f>
        <v>#REF!</v>
      </c>
      <c r="F95" s="115">
        <f>+[2]CSM!F91+[2]YY!E91+'[2]Zone verzi'!F90+'[2]67020330'!F90+[2]XX!E91+'[2]6703004'!F90+'[2]67020306'!F90+'[2]670250'!F90</f>
        <v>0</v>
      </c>
      <c r="G95" s="115">
        <f>+[2]CSM!G91+[2]YY!F91+'[2]Zone verzi'!G90+'[2]67020330'!G90+[2]XX!F91+'[2]6703004'!G90+'[2]67020306'!G90+'[2]670250'!G90</f>
        <v>0</v>
      </c>
      <c r="H95" s="115">
        <f>+[2]CSM!H91+[2]YY!G91+'[2]Zone verzi'!H90+'[2]67020330'!H90+[2]XX!G91+'[2]6703004'!H90+'[2]67020306'!H90+'[2]670250'!H90</f>
        <v>0</v>
      </c>
      <c r="I95" s="115">
        <f>+[2]CSM!I91+[2]YY!H91+'[2]Zone verzi'!I90+'[2]67020330'!I90+[2]XX!H91+'[2]6703004'!I90+'[2]67020306'!I90+'[2]670250'!I90</f>
        <v>0</v>
      </c>
      <c r="J95" s="115">
        <f>+[2]CSM!J91+[2]YY!I91+'[2]Zone verzi'!J90+'[2]67020330'!J90+[2]XX!I91+'[2]6703004'!J90+'[2]67020306'!J90+'[2]670250'!J90</f>
        <v>0</v>
      </c>
      <c r="K95" s="115">
        <f>+[2]CSM!K91+[2]YY!J91+'[2]Zone verzi'!K90+'[2]67020330'!K90+[2]XX!J91+'[2]6703004'!K90+'[2]67020306'!K90+'[2]670250'!K90</f>
        <v>0</v>
      </c>
      <c r="L95" s="115">
        <f>+[2]CSM!L91+[2]YY!K91+'[2]Zone verzi'!L90+'[2]67020330'!L90+[2]XX!K91+'[2]6703004'!L90+'[2]67020306'!L90+'[2]670250'!L90</f>
        <v>0</v>
      </c>
    </row>
    <row r="96" spans="1:12" s="15" customFormat="1" ht="20.100000000000001" hidden="1" customHeight="1">
      <c r="A96" s="31"/>
      <c r="B96" s="32" t="s">
        <v>167</v>
      </c>
      <c r="C96" s="206" t="s">
        <v>168</v>
      </c>
      <c r="D96" s="116"/>
      <c r="E96" s="117" t="e">
        <f>#REF!+[2]CSM!E92+#REF!+[2]YY!D92+'[2]Zone verzi'!E91+'[2]67020330'!E91+[2]XX!D92+'[2]6703004'!E91+'[2]67020306'!E91+'[2]670250'!E91</f>
        <v>#REF!</v>
      </c>
      <c r="F96" s="115">
        <f>+[2]CSM!F92+[2]YY!E92+'[2]Zone verzi'!F91+'[2]67020330'!F91+[2]XX!E92+'[2]6703004'!F91+'[2]67020306'!F91+'[2]670250'!F91</f>
        <v>0</v>
      </c>
      <c r="G96" s="115">
        <f>+[2]CSM!G92+[2]YY!F92+'[2]Zone verzi'!G91+'[2]67020330'!G91+[2]XX!F92+'[2]6703004'!G91+'[2]67020306'!G91+'[2]670250'!G91</f>
        <v>0</v>
      </c>
      <c r="H96" s="115">
        <f>+[2]CSM!H92+[2]YY!G92+'[2]Zone verzi'!H91+'[2]67020330'!H91+[2]XX!G92+'[2]6703004'!H91+'[2]67020306'!H91+'[2]670250'!H91</f>
        <v>0</v>
      </c>
      <c r="I96" s="115">
        <f>+[2]CSM!I92+[2]YY!H92+'[2]Zone verzi'!I91+'[2]67020330'!I91+[2]XX!H92+'[2]6703004'!I91+'[2]67020306'!I91+'[2]670250'!I91</f>
        <v>0</v>
      </c>
      <c r="J96" s="115">
        <f>+[2]CSM!J92+[2]YY!I92+'[2]Zone verzi'!J91+'[2]67020330'!J91+[2]XX!I92+'[2]6703004'!J91+'[2]67020306'!J91+'[2]670250'!J91</f>
        <v>0</v>
      </c>
      <c r="K96" s="115">
        <f>+[2]CSM!K92+[2]YY!J92+'[2]Zone verzi'!K91+'[2]67020330'!K91+[2]XX!J92+'[2]6703004'!K91+'[2]67020306'!K91+'[2]670250'!K91</f>
        <v>0</v>
      </c>
      <c r="L96" s="115">
        <f>+[2]CSM!L92+[2]YY!K92+'[2]Zone verzi'!L91+'[2]67020330'!L91+[2]XX!K92+'[2]6703004'!L91+'[2]67020306'!L91+'[2]670250'!L91</f>
        <v>0</v>
      </c>
    </row>
    <row r="97" spans="1:12" s="15" customFormat="1" ht="20.100000000000001" hidden="1" customHeight="1">
      <c r="A97" s="31"/>
      <c r="B97" s="32" t="s">
        <v>169</v>
      </c>
      <c r="C97" s="206" t="s">
        <v>170</v>
      </c>
      <c r="D97" s="116"/>
      <c r="E97" s="117" t="e">
        <f>#REF!+[2]CSM!E93+#REF!+[2]YY!D93+'[2]Zone verzi'!E92+'[2]67020330'!E92+[2]XX!D93+'[2]6703004'!E92+'[2]67020306'!E92+'[2]670250'!E92</f>
        <v>#REF!</v>
      </c>
      <c r="F97" s="115">
        <f>+[2]CSM!F93+[2]YY!E93+'[2]Zone verzi'!F92+'[2]67020330'!F92+[2]XX!E93+'[2]6703004'!F92+'[2]67020306'!F92+'[2]670250'!F92</f>
        <v>0</v>
      </c>
      <c r="G97" s="115">
        <f>+[2]CSM!G93+[2]YY!F93+'[2]Zone verzi'!G92+'[2]67020330'!G92+[2]XX!F93+'[2]6703004'!G92+'[2]67020306'!G92+'[2]670250'!G92</f>
        <v>0</v>
      </c>
      <c r="H97" s="115">
        <f>+[2]CSM!H93+[2]YY!G93+'[2]Zone verzi'!H92+'[2]67020330'!H92+[2]XX!G93+'[2]6703004'!H92+'[2]67020306'!H92+'[2]670250'!H92</f>
        <v>0</v>
      </c>
      <c r="I97" s="115">
        <f>+[2]CSM!I93+[2]YY!H93+'[2]Zone verzi'!I92+'[2]67020330'!I92+[2]XX!H93+'[2]6703004'!I92+'[2]67020306'!I92+'[2]670250'!I92</f>
        <v>0</v>
      </c>
      <c r="J97" s="115">
        <f>+[2]CSM!J93+[2]YY!I93+'[2]Zone verzi'!J92+'[2]67020330'!J92+[2]XX!I93+'[2]6703004'!J92+'[2]67020306'!J92+'[2]670250'!J92</f>
        <v>0</v>
      </c>
      <c r="K97" s="115">
        <f>+[2]CSM!K93+[2]YY!J93+'[2]Zone verzi'!K92+'[2]67020330'!K92+[2]XX!J93+'[2]6703004'!K92+'[2]67020306'!K92+'[2]670250'!K92</f>
        <v>0</v>
      </c>
      <c r="L97" s="115">
        <f>+[2]CSM!L93+[2]YY!K93+'[2]Zone verzi'!L92+'[2]67020330'!L92+[2]XX!K93+'[2]6703004'!L92+'[2]67020306'!L92+'[2]670250'!L92</f>
        <v>0</v>
      </c>
    </row>
    <row r="98" spans="1:12" s="15" customFormat="1" ht="20.100000000000001" hidden="1" customHeight="1">
      <c r="A98" s="182" t="s">
        <v>171</v>
      </c>
      <c r="B98" s="182"/>
      <c r="C98" s="205" t="s">
        <v>172</v>
      </c>
      <c r="D98" s="114"/>
      <c r="E98" s="115" t="e">
        <f>#REF!+[2]CSM!E94+#REF!+[2]YY!D94+'[2]Zone verzi'!E93+'[2]67020330'!E93+[2]XX!D94+'[2]6703004'!E93+'[2]67020306'!E93+'[2]670250'!E93</f>
        <v>#REF!</v>
      </c>
      <c r="F98" s="115">
        <f>+[2]CSM!F94+[2]YY!E94+'[2]Zone verzi'!F93+'[2]67020330'!F93+[2]XX!E94+'[2]6703004'!F93+'[2]67020306'!F93+'[2]670250'!F93</f>
        <v>0</v>
      </c>
      <c r="G98" s="115">
        <f>+[2]CSM!G94+[2]YY!F94+'[2]Zone verzi'!G93+'[2]67020330'!G93+[2]XX!F94+'[2]6703004'!G93+'[2]67020306'!G93+'[2]670250'!G93</f>
        <v>0</v>
      </c>
      <c r="H98" s="115">
        <f>+[2]CSM!H94+[2]YY!G94+'[2]Zone verzi'!H93+'[2]67020330'!H93+[2]XX!G94+'[2]6703004'!H93+'[2]67020306'!H93+'[2]670250'!H93</f>
        <v>0</v>
      </c>
      <c r="I98" s="115">
        <f>+[2]CSM!I94+[2]YY!H94+'[2]Zone verzi'!I93+'[2]67020330'!I93+[2]XX!H94+'[2]6703004'!I93+'[2]67020306'!I93+'[2]670250'!I93</f>
        <v>0</v>
      </c>
      <c r="J98" s="115">
        <f>+[2]CSM!J94+[2]YY!I94+'[2]Zone verzi'!J93+'[2]67020330'!J93+[2]XX!I94+'[2]6703004'!J93+'[2]67020306'!J93+'[2]670250'!J93</f>
        <v>0</v>
      </c>
      <c r="K98" s="115">
        <f>+[2]CSM!K94+[2]YY!J94+'[2]Zone verzi'!K93+'[2]67020330'!K93+[2]XX!J94+'[2]6703004'!K93+'[2]67020306'!K93+'[2]670250'!K93</f>
        <v>0</v>
      </c>
      <c r="L98" s="115">
        <f>+[2]CSM!L94+[2]YY!K94+'[2]Zone verzi'!L93+'[2]67020330'!L93+[2]XX!K94+'[2]6703004'!L93+'[2]67020306'!L93+'[2]670250'!L93</f>
        <v>0</v>
      </c>
    </row>
    <row r="99" spans="1:12" s="15" customFormat="1" ht="16.5" customHeight="1">
      <c r="A99" s="22" t="s">
        <v>173</v>
      </c>
      <c r="B99" s="22"/>
      <c r="C99" s="205" t="s">
        <v>174</v>
      </c>
      <c r="D99" s="114"/>
      <c r="E99" s="115">
        <v>0</v>
      </c>
      <c r="F99" s="115">
        <f>+[2]CSM!F95+[2]YY!E95+'[2]Zone verzi'!F94+'[2]67020330'!F94+[2]XX!E95+'[2]6703004'!F94+'[2]67020306'!F94+'[2]670250'!F94</f>
        <v>0</v>
      </c>
      <c r="G99" s="115">
        <f>+[2]CSM!G95+[2]YY!F95+'[2]Zone verzi'!G94+'[2]67020330'!G94+[2]XX!F95+'[2]6703004'!G94+'[2]67020306'!G94+'[2]670250'!G94</f>
        <v>0</v>
      </c>
      <c r="H99" s="115">
        <f>+[2]CSM!H95+[2]YY!G95+'[2]Zone verzi'!H94+'[2]67020330'!H94+[2]XX!G95+'[2]6703004'!H94+'[2]67020306'!H94+'[2]670250'!H94</f>
        <v>0</v>
      </c>
      <c r="I99" s="115">
        <f>+[2]CSM!I95+[2]YY!H95+'[2]Zone verzi'!I94+'[2]67020330'!I94+[2]XX!H95+'[2]6703004'!I94+'[2]67020306'!I94+'[2]670250'!I94</f>
        <v>0</v>
      </c>
      <c r="J99" s="115">
        <f>+[2]CSM!J95+[2]YY!I95+'[2]Zone verzi'!J94+'[2]67020330'!J94+[2]XX!I95+'[2]6703004'!J94+'[2]67020306'!J94+'[2]670250'!J94</f>
        <v>0</v>
      </c>
      <c r="K99" s="115">
        <f>+[2]CSM!K95+[2]YY!J95+'[2]Zone verzi'!K94+'[2]67020330'!K94+[2]XX!J95+'[2]6703004'!K94+'[2]67020306'!K94+'[2]670250'!K94</f>
        <v>0</v>
      </c>
      <c r="L99" s="115">
        <f>+[2]CSM!L95+[2]YY!K95+'[2]Zone verzi'!L94+'[2]67020330'!L94+[2]XX!K95+'[2]6703004'!L94+'[2]67020306'!L94+'[2]670250'!L94</f>
        <v>0</v>
      </c>
    </row>
    <row r="100" spans="1:12" s="15" customFormat="1" ht="18.95" customHeight="1">
      <c r="A100" s="22" t="s">
        <v>175</v>
      </c>
      <c r="B100" s="42"/>
      <c r="C100" s="205" t="s">
        <v>176</v>
      </c>
      <c r="D100" s="114"/>
      <c r="E100" s="115">
        <v>0</v>
      </c>
      <c r="F100" s="115">
        <f>F101+F102+F103+F104+F105+F106+F107+F108</f>
        <v>145000</v>
      </c>
      <c r="G100" s="115">
        <f t="shared" ref="G100:L100" si="13">G101+G102+G103+G104+G105+G106+G107+G108</f>
        <v>34000</v>
      </c>
      <c r="H100" s="115">
        <f t="shared" si="13"/>
        <v>21050</v>
      </c>
      <c r="I100" s="115">
        <f t="shared" si="13"/>
        <v>21050</v>
      </c>
      <c r="J100" s="115">
        <f t="shared" si="13"/>
        <v>21050</v>
      </c>
      <c r="K100" s="115">
        <f t="shared" si="13"/>
        <v>0</v>
      </c>
      <c r="L100" s="115">
        <f t="shared" si="13"/>
        <v>21050</v>
      </c>
    </row>
    <row r="101" spans="1:12" s="15" customFormat="1" ht="18" customHeight="1">
      <c r="A101" s="31"/>
      <c r="B101" s="32" t="s">
        <v>177</v>
      </c>
      <c r="C101" s="206" t="s">
        <v>178</v>
      </c>
      <c r="D101" s="116"/>
      <c r="E101" s="117">
        <v>0</v>
      </c>
      <c r="F101" s="117">
        <f>'[1]67.05.01'!F98+'[1]67.03.30'!F97</f>
        <v>35000</v>
      </c>
      <c r="G101" s="117">
        <f>'[1]67.05.01'!G98+'[1]67.03.30'!G97</f>
        <v>10000</v>
      </c>
      <c r="H101" s="117">
        <f>'[1]67.05.01'!H98+'[1]67.03.30'!H97</f>
        <v>0</v>
      </c>
      <c r="I101" s="117">
        <f>'[1]67.05.01'!I98+'[1]67.03.30'!I97</f>
        <v>0</v>
      </c>
      <c r="J101" s="117">
        <f>'[1]67.05.01'!J98+'[1]67.03.30'!J97</f>
        <v>0</v>
      </c>
      <c r="K101" s="117">
        <f>'[1]67.05.01'!K98+'[1]67.03.30'!K97</f>
        <v>0</v>
      </c>
      <c r="L101" s="117">
        <f>'[1]67.05.01'!L98+'[1]67.03.30'!L97</f>
        <v>0</v>
      </c>
    </row>
    <row r="102" spans="1:12" s="15" customFormat="1" ht="18" customHeight="1">
      <c r="A102" s="37"/>
      <c r="B102" s="32" t="s">
        <v>179</v>
      </c>
      <c r="C102" s="206" t="s">
        <v>180</v>
      </c>
      <c r="D102" s="116"/>
      <c r="E102" s="117">
        <v>0</v>
      </c>
      <c r="F102" s="117">
        <f>'[1]67.05.01'!F99+'[1]67.03.30'!F98</f>
        <v>77000</v>
      </c>
      <c r="G102" s="117">
        <f>'[1]67.05.01'!G99+'[1]67.03.30'!G98</f>
        <v>4000</v>
      </c>
      <c r="H102" s="117">
        <f>'[1]67.05.01'!H99+'[1]67.03.30'!H98</f>
        <v>2159</v>
      </c>
      <c r="I102" s="117">
        <f>'[1]67.05.01'!I99+'[1]67.03.30'!I98</f>
        <v>2159</v>
      </c>
      <c r="J102" s="117">
        <f>'[1]67.05.01'!J99+'[1]67.03.30'!J98</f>
        <v>2159</v>
      </c>
      <c r="K102" s="117">
        <f>'[1]67.05.01'!K99+'[1]67.03.30'!K98</f>
        <v>0</v>
      </c>
      <c r="L102" s="117">
        <f>'[1]67.05.01'!L99+'[1]67.03.30'!L98</f>
        <v>2159</v>
      </c>
    </row>
    <row r="103" spans="1:12" s="15" customFormat="1" ht="18" customHeight="1">
      <c r="A103" s="37"/>
      <c r="B103" s="32" t="s">
        <v>181</v>
      </c>
      <c r="C103" s="206" t="s">
        <v>182</v>
      </c>
      <c r="D103" s="116"/>
      <c r="E103" s="117">
        <v>0</v>
      </c>
      <c r="F103" s="117">
        <f>'[1]67.05.01'!F100+'[1]67.03.30'!F99</f>
        <v>33000</v>
      </c>
      <c r="G103" s="117">
        <f>'[1]67.05.01'!G100+'[1]67.03.30'!G99</f>
        <v>20000</v>
      </c>
      <c r="H103" s="117">
        <f>'[1]67.05.01'!H100+'[1]67.03.30'!H99</f>
        <v>18891</v>
      </c>
      <c r="I103" s="117">
        <f>'[1]67.05.01'!I100+'[1]67.03.30'!I99</f>
        <v>18891</v>
      </c>
      <c r="J103" s="117">
        <f>'[1]67.05.01'!J100+'[1]67.03.30'!J99</f>
        <v>18891</v>
      </c>
      <c r="K103" s="117">
        <f>'[1]67.05.01'!K100+'[1]67.03.30'!K99</f>
        <v>0</v>
      </c>
      <c r="L103" s="117">
        <f>'[1]67.05.01'!L100+'[1]67.03.30'!L99</f>
        <v>18891</v>
      </c>
    </row>
    <row r="104" spans="1:12" s="15" customFormat="1" ht="18" hidden="1" customHeight="1">
      <c r="A104" s="37"/>
      <c r="B104" s="32" t="s">
        <v>183</v>
      </c>
      <c r="C104" s="206" t="s">
        <v>184</v>
      </c>
      <c r="D104" s="116"/>
      <c r="E104" s="117">
        <v>0</v>
      </c>
      <c r="F104" s="117">
        <f>'[1]67.05.01'!F101+'[1]67.03.30'!F100</f>
        <v>0</v>
      </c>
      <c r="G104" s="117">
        <f>'[1]67.05.01'!G101+'[1]67.03.30'!G100</f>
        <v>0</v>
      </c>
      <c r="H104" s="117">
        <f>'[1]67.05.01'!H101+'[1]67.03.30'!H100</f>
        <v>0</v>
      </c>
      <c r="I104" s="117">
        <f>'[1]67.05.01'!I101+'[1]67.03.30'!I100</f>
        <v>0</v>
      </c>
      <c r="J104" s="117">
        <f>'[1]67.05.01'!J101+'[1]67.03.30'!J100</f>
        <v>0</v>
      </c>
      <c r="K104" s="117">
        <f>'[1]67.05.01'!K101+'[1]67.03.30'!K100</f>
        <v>0</v>
      </c>
      <c r="L104" s="117">
        <f>'[1]67.05.01'!L101+'[1]67.03.30'!L100</f>
        <v>0</v>
      </c>
    </row>
    <row r="105" spans="1:12" s="15" customFormat="1" ht="18" hidden="1" customHeight="1">
      <c r="A105" s="37"/>
      <c r="B105" s="32" t="s">
        <v>185</v>
      </c>
      <c r="C105" s="206" t="s">
        <v>186</v>
      </c>
      <c r="D105" s="116"/>
      <c r="E105" s="117">
        <v>0</v>
      </c>
      <c r="F105" s="117">
        <f>'[1]67.05.01'!F102+'[1]67.03.30'!F101</f>
        <v>0</v>
      </c>
      <c r="G105" s="117">
        <f>'[1]67.05.01'!G102+'[1]67.03.30'!G101</f>
        <v>0</v>
      </c>
      <c r="H105" s="117">
        <f>'[1]67.05.01'!H102+'[1]67.03.30'!H101</f>
        <v>0</v>
      </c>
      <c r="I105" s="117">
        <f>'[1]67.05.01'!I102+'[1]67.03.30'!I101</f>
        <v>0</v>
      </c>
      <c r="J105" s="117">
        <f>'[1]67.05.01'!J102+'[1]67.03.30'!J101</f>
        <v>0</v>
      </c>
      <c r="K105" s="117">
        <f>'[1]67.05.01'!K102+'[1]67.03.30'!K101</f>
        <v>0</v>
      </c>
      <c r="L105" s="117">
        <f>'[1]67.05.01'!L102+'[1]67.03.30'!L101</f>
        <v>0</v>
      </c>
    </row>
    <row r="106" spans="1:12" s="15" customFormat="1" ht="18" hidden="1" customHeight="1">
      <c r="A106" s="37"/>
      <c r="B106" s="32" t="s">
        <v>187</v>
      </c>
      <c r="C106" s="206" t="s">
        <v>188</v>
      </c>
      <c r="D106" s="116"/>
      <c r="E106" s="117">
        <v>0</v>
      </c>
      <c r="F106" s="117">
        <f>'[1]67.05.01'!F103+'[1]67.03.30'!F102</f>
        <v>0</v>
      </c>
      <c r="G106" s="117">
        <f>'[1]67.05.01'!G103+'[1]67.03.30'!G102</f>
        <v>0</v>
      </c>
      <c r="H106" s="117">
        <f>'[1]67.05.01'!H103+'[1]67.03.30'!H102</f>
        <v>0</v>
      </c>
      <c r="I106" s="117">
        <f>'[1]67.05.01'!I103+'[1]67.03.30'!I102</f>
        <v>0</v>
      </c>
      <c r="J106" s="117">
        <f>'[1]67.05.01'!J103+'[1]67.03.30'!J102</f>
        <v>0</v>
      </c>
      <c r="K106" s="117">
        <f>'[1]67.05.01'!K103+'[1]67.03.30'!K102</f>
        <v>0</v>
      </c>
      <c r="L106" s="117">
        <f>'[1]67.05.01'!L103+'[1]67.03.30'!L102</f>
        <v>0</v>
      </c>
    </row>
    <row r="107" spans="1:12" s="15" customFormat="1" ht="18" hidden="1" customHeight="1">
      <c r="A107" s="37"/>
      <c r="B107" s="32" t="s">
        <v>189</v>
      </c>
      <c r="C107" s="206" t="s">
        <v>190</v>
      </c>
      <c r="D107" s="116"/>
      <c r="E107" s="117">
        <v>0</v>
      </c>
      <c r="F107" s="117">
        <f>'[1]67.05.01'!F104+'[1]67.03.30'!F103</f>
        <v>0</v>
      </c>
      <c r="G107" s="117">
        <f>'[1]67.05.01'!G104+'[1]67.03.30'!G103</f>
        <v>0</v>
      </c>
      <c r="H107" s="117">
        <f>'[1]67.05.01'!H104+'[1]67.03.30'!H103</f>
        <v>0</v>
      </c>
      <c r="I107" s="117">
        <f>'[1]67.05.01'!I104+'[1]67.03.30'!I103</f>
        <v>0</v>
      </c>
      <c r="J107" s="117">
        <f>'[1]67.05.01'!J104+'[1]67.03.30'!J103</f>
        <v>0</v>
      </c>
      <c r="K107" s="117">
        <f>'[1]67.05.01'!K104+'[1]67.03.30'!K103</f>
        <v>0</v>
      </c>
      <c r="L107" s="117">
        <f>'[1]67.05.01'!L104+'[1]67.03.30'!L103</f>
        <v>0</v>
      </c>
    </row>
    <row r="108" spans="1:12" s="15" customFormat="1" ht="18" hidden="1" customHeight="1">
      <c r="A108" s="31"/>
      <c r="B108" s="32" t="s">
        <v>191</v>
      </c>
      <c r="C108" s="206" t="s">
        <v>192</v>
      </c>
      <c r="D108" s="116"/>
      <c r="E108" s="117">
        <v>0</v>
      </c>
      <c r="F108" s="117">
        <f>'[1]67.05.01'!F105+'[1]67.03.30'!F104</f>
        <v>0</v>
      </c>
      <c r="G108" s="117">
        <f>'[1]67.05.01'!G105+'[1]67.03.30'!G104</f>
        <v>0</v>
      </c>
      <c r="H108" s="117">
        <f>'[1]67.05.01'!H105+'[1]67.03.30'!H104</f>
        <v>0</v>
      </c>
      <c r="I108" s="117">
        <f>'[1]67.05.01'!I105+'[1]67.03.30'!I104</f>
        <v>0</v>
      </c>
      <c r="J108" s="117">
        <f>'[1]67.05.01'!J105+'[1]67.03.30'!J104</f>
        <v>0</v>
      </c>
      <c r="K108" s="117">
        <f>'[1]67.05.01'!K105+'[1]67.03.30'!K104</f>
        <v>0</v>
      </c>
      <c r="L108" s="117">
        <f>'[1]67.05.01'!L105+'[1]67.03.30'!L104</f>
        <v>0</v>
      </c>
    </row>
    <row r="109" spans="1:12" s="15" customFormat="1" ht="13.5" hidden="1" customHeight="1">
      <c r="A109" s="31"/>
      <c r="B109" s="32"/>
      <c r="C109" s="208"/>
      <c r="D109" s="124"/>
      <c r="E109" s="125">
        <v>0</v>
      </c>
      <c r="F109" s="117">
        <f>+[2]CSM!F105+[2]YY!E105+'[2]Zone verzi'!F104+'[2]67020330'!F104+[2]XX!E105+'[2]6703004'!F104+'[2]67020306'!F104+'[2]670250'!F104</f>
        <v>0</v>
      </c>
      <c r="G109" s="117">
        <f>+[2]CSM!G105+[2]YY!F105+'[2]Zone verzi'!G104+'[2]67020330'!G104+[2]XX!F105+'[2]6703004'!G104+'[2]67020306'!G104+'[2]670250'!G104</f>
        <v>0</v>
      </c>
      <c r="H109" s="117">
        <f>+[2]CSM!H105+[2]YY!G105+'[2]Zone verzi'!H104+'[2]67020330'!H104+[2]XX!G105+'[2]6703004'!H104+'[2]67020306'!H104+'[2]670250'!H104</f>
        <v>0</v>
      </c>
      <c r="I109" s="117">
        <f>+[2]CSM!I105+[2]YY!H105+'[2]Zone verzi'!I104+'[2]67020330'!I104+[2]XX!H105+'[2]6703004'!I104+'[2]67020306'!I104+'[2]670250'!I104</f>
        <v>0</v>
      </c>
      <c r="J109" s="117">
        <f>+[2]CSM!J105+[2]YY!I105+'[2]Zone verzi'!J104+'[2]67020330'!J104+[2]XX!I105+'[2]6703004'!J104+'[2]67020306'!J104+'[2]670250'!J104</f>
        <v>0</v>
      </c>
      <c r="K109" s="117">
        <f>+[2]CSM!K105+[2]YY!J105+'[2]Zone verzi'!K104+'[2]67020330'!K104+[2]XX!J105+'[2]6703004'!K104+'[2]67020306'!K104+'[2]670250'!K104</f>
        <v>0</v>
      </c>
      <c r="L109" s="117">
        <f>+[2]CSM!L105+[2]YY!K105+'[2]Zone verzi'!L104+'[2]67020330'!L104+[2]XX!K105+'[2]6703004'!L104+'[2]67020306'!L104+'[2]670250'!L104</f>
        <v>0</v>
      </c>
    </row>
    <row r="110" spans="1:12" s="21" customFormat="1" ht="20.100000000000001" hidden="1" customHeight="1">
      <c r="A110" s="45" t="s">
        <v>193</v>
      </c>
      <c r="B110" s="45"/>
      <c r="C110" s="204" t="s">
        <v>194</v>
      </c>
      <c r="D110" s="112"/>
      <c r="E110" s="113" t="e">
        <f>#REF!+[2]CSM!E106+#REF!+[2]YY!D106+'[2]Zone verzi'!E105+'[2]67020330'!E105+[2]XX!D106+'[2]6703004'!E105+'[2]67020306'!E105+'[2]670250'!E105</f>
        <v>#REF!</v>
      </c>
      <c r="F110" s="113" t="e">
        <f>#REF!+[2]CSM!F106+#REF!+[2]YY!E106+'[2]Zone verzi'!F105+'[2]67020330'!F105+[2]XX!E106+'[2]6703004'!F105+'[2]67020306'!F105+'[2]670250'!F105</f>
        <v>#REF!</v>
      </c>
      <c r="G110" s="113" t="e">
        <f>#REF!+[2]CSM!G106+#REF!+[2]YY!F106+'[2]Zone verzi'!G105+'[2]67020330'!G105+[2]XX!F106+'[2]6703004'!G105+'[2]67020306'!G105+'[2]670250'!G105</f>
        <v>#REF!</v>
      </c>
      <c r="H110" s="113" t="e">
        <f>#REF!+[2]CSM!H106+#REF!+[2]YY!G106+'[2]Zone verzi'!H105+'[2]67020330'!H105+[2]XX!G106+'[2]6703004'!H105+'[2]67020306'!H105+'[2]670250'!H105</f>
        <v>#REF!</v>
      </c>
      <c r="I110" s="113" t="e">
        <f>#REF!+[2]CSM!I106+#REF!+[2]YY!H106+'[2]Zone verzi'!I105+'[2]67020330'!I105+[2]XX!H106+'[2]6703004'!I105+'[2]67020306'!I105+'[2]670250'!I105</f>
        <v>#REF!</v>
      </c>
      <c r="J110" s="113" t="e">
        <f>#REF!+[2]CSM!J106+#REF!+[2]YY!I106+'[2]Zone verzi'!J105+'[2]67020330'!J105+[2]XX!I106+'[2]6703004'!J105+'[2]67020306'!J105+'[2]670250'!J105</f>
        <v>#REF!</v>
      </c>
      <c r="K110" s="113" t="e">
        <f>#REF!+[2]CSM!K106+#REF!+[2]YY!J106+'[2]Zone verzi'!K105+'[2]67020330'!K105+[2]XX!J106+'[2]6703004'!K105+'[2]67020306'!K105+'[2]670250'!K105</f>
        <v>#REF!</v>
      </c>
      <c r="L110" s="113" t="e">
        <f>#REF!+[2]CSM!L106+#REF!+[2]YY!K106+'[2]Zone verzi'!L105+'[2]67020330'!L105+[2]XX!K106+'[2]6703004'!L105+'[2]67020306'!L105+'[2]670250'!L105</f>
        <v>#REF!</v>
      </c>
    </row>
    <row r="111" spans="1:12" s="15" customFormat="1" ht="20.100000000000001" hidden="1" customHeight="1">
      <c r="A111" s="42" t="s">
        <v>195</v>
      </c>
      <c r="B111" s="42"/>
      <c r="C111" s="205" t="s">
        <v>196</v>
      </c>
      <c r="D111" s="114"/>
      <c r="E111" s="115" t="e">
        <f>#REF!+[2]CSM!E107+#REF!+[2]YY!D107+'[2]Zone verzi'!E106+'[2]67020330'!E106+[2]XX!D107+'[2]6703004'!E106+'[2]67020306'!E106+'[2]670250'!E106</f>
        <v>#REF!</v>
      </c>
      <c r="F111" s="115" t="e">
        <f>#REF!+[2]CSM!F107+#REF!+[2]YY!E107+'[2]Zone verzi'!F106+'[2]67020330'!F106+[2]XX!E107+'[2]6703004'!F106+'[2]67020306'!F106+'[2]670250'!F106</f>
        <v>#REF!</v>
      </c>
      <c r="G111" s="115" t="e">
        <f>#REF!+[2]CSM!G107+#REF!+[2]YY!F107+'[2]Zone verzi'!G106+'[2]67020330'!G106+[2]XX!F107+'[2]6703004'!G106+'[2]67020306'!G106+'[2]670250'!G106</f>
        <v>#REF!</v>
      </c>
      <c r="H111" s="115" t="e">
        <f>#REF!+[2]CSM!H107+#REF!+[2]YY!G107+'[2]Zone verzi'!H106+'[2]67020330'!H106+[2]XX!G107+'[2]6703004'!H106+'[2]67020306'!H106+'[2]670250'!H106</f>
        <v>#REF!</v>
      </c>
      <c r="I111" s="115" t="e">
        <f>#REF!+[2]CSM!I107+#REF!+[2]YY!H107+'[2]Zone verzi'!I106+'[2]67020330'!I106+[2]XX!H107+'[2]6703004'!I106+'[2]67020306'!I106+'[2]670250'!I106</f>
        <v>#REF!</v>
      </c>
      <c r="J111" s="115" t="e">
        <f>#REF!+[2]CSM!J107+#REF!+[2]YY!I107+'[2]Zone verzi'!J106+'[2]67020330'!J106+[2]XX!I107+'[2]6703004'!J106+'[2]67020306'!J106+'[2]670250'!J106</f>
        <v>#REF!</v>
      </c>
      <c r="K111" s="115" t="e">
        <f>#REF!+[2]CSM!K107+#REF!+[2]YY!J107+'[2]Zone verzi'!K106+'[2]67020330'!K106+[2]XX!J107+'[2]6703004'!K106+'[2]67020306'!K106+'[2]670250'!K106</f>
        <v>#REF!</v>
      </c>
      <c r="L111" s="115" t="e">
        <f>#REF!+[2]CSM!L107+#REF!+[2]YY!K107+'[2]Zone verzi'!L106+'[2]67020330'!L106+[2]XX!K107+'[2]6703004'!L106+'[2]67020306'!L106+'[2]670250'!L106</f>
        <v>#REF!</v>
      </c>
    </row>
    <row r="112" spans="1:12" s="15" customFormat="1" ht="20.100000000000001" hidden="1" customHeight="1">
      <c r="A112" s="31"/>
      <c r="B112" s="25" t="s">
        <v>197</v>
      </c>
      <c r="C112" s="206" t="s">
        <v>198</v>
      </c>
      <c r="D112" s="116"/>
      <c r="E112" s="117" t="e">
        <f>#REF!+[2]CSM!E108+#REF!+[2]YY!D108+'[2]Zone verzi'!E107+'[2]67020330'!E107+[2]XX!D108+'[2]6703004'!E107+'[2]67020306'!E107+'[2]670250'!E107</f>
        <v>#REF!</v>
      </c>
      <c r="F112" s="117" t="e">
        <f>#REF!+[2]CSM!F108+#REF!+[2]YY!E108+'[2]Zone verzi'!F107+'[2]67020330'!F107+[2]XX!E108+'[2]6703004'!F107+'[2]67020306'!F107+'[2]670250'!F107</f>
        <v>#REF!</v>
      </c>
      <c r="G112" s="117" t="e">
        <f>#REF!+[2]CSM!G108+#REF!+[2]YY!F108+'[2]Zone verzi'!G107+'[2]67020330'!G107+[2]XX!F108+'[2]6703004'!G107+'[2]67020306'!G107+'[2]670250'!G107</f>
        <v>#REF!</v>
      </c>
      <c r="H112" s="117" t="e">
        <f>#REF!+[2]CSM!H108+#REF!+[2]YY!G108+'[2]Zone verzi'!H107+'[2]67020330'!H107+[2]XX!G108+'[2]6703004'!H107+'[2]67020306'!H107+'[2]670250'!H107</f>
        <v>#REF!</v>
      </c>
      <c r="I112" s="117" t="e">
        <f>#REF!+[2]CSM!I108+#REF!+[2]YY!H108+'[2]Zone verzi'!I107+'[2]67020330'!I107+[2]XX!H108+'[2]6703004'!I107+'[2]67020306'!I107+'[2]670250'!I107</f>
        <v>#REF!</v>
      </c>
      <c r="J112" s="117" t="e">
        <f>#REF!+[2]CSM!J108+#REF!+[2]YY!I108+'[2]Zone verzi'!J107+'[2]67020330'!J107+[2]XX!I108+'[2]6703004'!J107+'[2]67020306'!J107+'[2]670250'!J107</f>
        <v>#REF!</v>
      </c>
      <c r="K112" s="117" t="e">
        <f>#REF!+[2]CSM!K108+#REF!+[2]YY!J108+'[2]Zone verzi'!K107+'[2]67020330'!K107+[2]XX!J108+'[2]6703004'!K107+'[2]67020306'!K107+'[2]670250'!K107</f>
        <v>#REF!</v>
      </c>
      <c r="L112" s="117" t="e">
        <f>#REF!+[2]CSM!L108+#REF!+[2]YY!K108+'[2]Zone verzi'!L107+'[2]67020330'!L107+[2]XX!K108+'[2]6703004'!L107+'[2]67020306'!L107+'[2]670250'!L107</f>
        <v>#REF!</v>
      </c>
    </row>
    <row r="113" spans="1:12" s="15" customFormat="1" ht="20.100000000000001" hidden="1" customHeight="1">
      <c r="A113" s="31"/>
      <c r="B113" s="25" t="s">
        <v>199</v>
      </c>
      <c r="C113" s="206" t="s">
        <v>200</v>
      </c>
      <c r="D113" s="116"/>
      <c r="E113" s="117" t="e">
        <f>#REF!+[2]CSM!E109+#REF!+[2]YY!D109+'[2]Zone verzi'!E108+'[2]67020330'!E108+[2]XX!D109+'[2]6703004'!E108+'[2]67020306'!E108+'[2]670250'!E108</f>
        <v>#REF!</v>
      </c>
      <c r="F113" s="117" t="e">
        <f>#REF!+[2]CSM!F109+#REF!+[2]YY!E109+'[2]Zone verzi'!F108+'[2]67020330'!F108+[2]XX!E109+'[2]6703004'!F108+'[2]67020306'!F108+'[2]670250'!F108</f>
        <v>#REF!</v>
      </c>
      <c r="G113" s="117" t="e">
        <f>#REF!+[2]CSM!G109+#REF!+[2]YY!F109+'[2]Zone verzi'!G108+'[2]67020330'!G108+[2]XX!F109+'[2]6703004'!G108+'[2]67020306'!G108+'[2]670250'!G108</f>
        <v>#REF!</v>
      </c>
      <c r="H113" s="117" t="e">
        <f>#REF!+[2]CSM!H109+#REF!+[2]YY!G109+'[2]Zone verzi'!H108+'[2]67020330'!H108+[2]XX!G109+'[2]6703004'!H108+'[2]67020306'!H108+'[2]670250'!H108</f>
        <v>#REF!</v>
      </c>
      <c r="I113" s="117" t="e">
        <f>#REF!+[2]CSM!I109+#REF!+[2]YY!H109+'[2]Zone verzi'!I108+'[2]67020330'!I108+[2]XX!H109+'[2]6703004'!I108+'[2]67020306'!I108+'[2]670250'!I108</f>
        <v>#REF!</v>
      </c>
      <c r="J113" s="117" t="e">
        <f>#REF!+[2]CSM!J109+#REF!+[2]YY!I109+'[2]Zone verzi'!J108+'[2]67020330'!J108+[2]XX!I109+'[2]6703004'!J108+'[2]67020306'!J108+'[2]670250'!J108</f>
        <v>#REF!</v>
      </c>
      <c r="K113" s="117" t="e">
        <f>#REF!+[2]CSM!K109+#REF!+[2]YY!J109+'[2]Zone verzi'!K108+'[2]67020330'!K108+[2]XX!J109+'[2]6703004'!K108+'[2]67020306'!K108+'[2]670250'!K108</f>
        <v>#REF!</v>
      </c>
      <c r="L113" s="117" t="e">
        <f>#REF!+[2]CSM!L109+#REF!+[2]YY!K109+'[2]Zone verzi'!L108+'[2]67020330'!L108+[2]XX!K109+'[2]6703004'!L108+'[2]67020306'!L108+'[2]670250'!L108</f>
        <v>#REF!</v>
      </c>
    </row>
    <row r="114" spans="1:12" s="15" customFormat="1" ht="20.100000000000001" hidden="1" customHeight="1">
      <c r="A114" s="42" t="s">
        <v>201</v>
      </c>
      <c r="B114" s="42"/>
      <c r="C114" s="205" t="s">
        <v>202</v>
      </c>
      <c r="D114" s="114"/>
      <c r="E114" s="115" t="e">
        <f>#REF!+[2]CSM!E110+#REF!+[2]YY!D110+'[2]Zone verzi'!E109+'[2]67020330'!E109+[2]XX!D110+'[2]6703004'!E109+'[2]67020306'!E109+'[2]670250'!E109</f>
        <v>#REF!</v>
      </c>
      <c r="F114" s="115" t="e">
        <f>#REF!+[2]CSM!F110+#REF!+[2]YY!E110+'[2]Zone verzi'!F109+'[2]67020330'!F109+[2]XX!E110+'[2]6703004'!F109+'[2]67020306'!F109+'[2]670250'!F109</f>
        <v>#REF!</v>
      </c>
      <c r="G114" s="115" t="e">
        <f>#REF!+[2]CSM!G110+#REF!+[2]YY!F110+'[2]Zone verzi'!G109+'[2]67020330'!G109+[2]XX!F110+'[2]6703004'!G109+'[2]67020306'!G109+'[2]670250'!G109</f>
        <v>#REF!</v>
      </c>
      <c r="H114" s="115" t="e">
        <f>#REF!+[2]CSM!H110+#REF!+[2]YY!G110+'[2]Zone verzi'!H109+'[2]67020330'!H109+[2]XX!G110+'[2]6703004'!H109+'[2]67020306'!H109+'[2]670250'!H109</f>
        <v>#REF!</v>
      </c>
      <c r="I114" s="115" t="e">
        <f>#REF!+[2]CSM!I110+#REF!+[2]YY!H110+'[2]Zone verzi'!I109+'[2]67020330'!I109+[2]XX!H110+'[2]6703004'!I109+'[2]67020306'!I109+'[2]670250'!I109</f>
        <v>#REF!</v>
      </c>
      <c r="J114" s="115" t="e">
        <f>#REF!+[2]CSM!J110+#REF!+[2]YY!I110+'[2]Zone verzi'!J109+'[2]67020330'!J109+[2]XX!I110+'[2]6703004'!J109+'[2]67020306'!J109+'[2]670250'!J109</f>
        <v>#REF!</v>
      </c>
      <c r="K114" s="115" t="e">
        <f>#REF!+[2]CSM!K110+#REF!+[2]YY!J110+'[2]Zone verzi'!K109+'[2]67020330'!K109+[2]XX!J110+'[2]6703004'!K109+'[2]67020306'!K109+'[2]670250'!K109</f>
        <v>#REF!</v>
      </c>
      <c r="L114" s="115" t="e">
        <f>#REF!+[2]CSM!L110+#REF!+[2]YY!K110+'[2]Zone verzi'!L109+'[2]67020330'!L109+[2]XX!K110+'[2]6703004'!L109+'[2]67020306'!L109+'[2]670250'!L109</f>
        <v>#REF!</v>
      </c>
    </row>
    <row r="115" spans="1:12" s="15" customFormat="1" ht="20.100000000000001" hidden="1" customHeight="1">
      <c r="A115" s="24"/>
      <c r="B115" s="25" t="s">
        <v>203</v>
      </c>
      <c r="C115" s="206" t="s">
        <v>204</v>
      </c>
      <c r="D115" s="116"/>
      <c r="E115" s="117" t="e">
        <f>#REF!+[2]CSM!E111+#REF!+[2]YY!D111+'[2]Zone verzi'!E110+'[2]67020330'!E110+[2]XX!D111+'[2]6703004'!E110+'[2]67020306'!E110+'[2]670250'!E110</f>
        <v>#REF!</v>
      </c>
      <c r="F115" s="117" t="e">
        <f>#REF!+[2]CSM!F111+#REF!+[2]YY!E111+'[2]Zone verzi'!F110+'[2]67020330'!F110+[2]XX!E111+'[2]6703004'!F110+'[2]67020306'!F110+'[2]670250'!F110</f>
        <v>#REF!</v>
      </c>
      <c r="G115" s="117" t="e">
        <f>#REF!+[2]CSM!G111+#REF!+[2]YY!F111+'[2]Zone verzi'!G110+'[2]67020330'!G110+[2]XX!F111+'[2]6703004'!G110+'[2]67020306'!G110+'[2]670250'!G110</f>
        <v>#REF!</v>
      </c>
      <c r="H115" s="117" t="e">
        <f>#REF!+[2]CSM!H111+#REF!+[2]YY!G111+'[2]Zone verzi'!H110+'[2]67020330'!H110+[2]XX!G111+'[2]6703004'!H110+'[2]67020306'!H110+'[2]670250'!H110</f>
        <v>#REF!</v>
      </c>
      <c r="I115" s="117" t="e">
        <f>#REF!+[2]CSM!I111+#REF!+[2]YY!H111+'[2]Zone verzi'!I110+'[2]67020330'!I110+[2]XX!H111+'[2]6703004'!I110+'[2]67020306'!I110+'[2]670250'!I110</f>
        <v>#REF!</v>
      </c>
      <c r="J115" s="117" t="e">
        <f>#REF!+[2]CSM!J111+#REF!+[2]YY!I111+'[2]Zone verzi'!J110+'[2]67020330'!J110+[2]XX!I111+'[2]6703004'!J110+'[2]67020306'!J110+'[2]670250'!J110</f>
        <v>#REF!</v>
      </c>
      <c r="K115" s="117" t="e">
        <f>#REF!+[2]CSM!K111+#REF!+[2]YY!J111+'[2]Zone verzi'!K110+'[2]67020330'!K110+[2]XX!J111+'[2]6703004'!K110+'[2]67020306'!K110+'[2]670250'!K110</f>
        <v>#REF!</v>
      </c>
      <c r="L115" s="117" t="e">
        <f>#REF!+[2]CSM!L111+#REF!+[2]YY!K111+'[2]Zone verzi'!L110+'[2]67020330'!L110+[2]XX!K111+'[2]6703004'!L110+'[2]67020306'!L110+'[2]670250'!L110</f>
        <v>#REF!</v>
      </c>
    </row>
    <row r="116" spans="1:12" s="15" customFormat="1" ht="20.100000000000001" hidden="1" customHeight="1">
      <c r="A116" s="31"/>
      <c r="B116" s="41" t="s">
        <v>205</v>
      </c>
      <c r="C116" s="206" t="s">
        <v>206</v>
      </c>
      <c r="D116" s="116"/>
      <c r="E116" s="117" t="e">
        <f>#REF!+[2]CSM!E112+#REF!+[2]YY!D112+'[2]Zone verzi'!E111+'[2]67020330'!E111+[2]XX!D112+'[2]6703004'!E111+'[2]67020306'!E111+'[2]670250'!E111</f>
        <v>#REF!</v>
      </c>
      <c r="F116" s="117" t="e">
        <f>#REF!+[2]CSM!F112+#REF!+[2]YY!E112+'[2]Zone verzi'!F111+'[2]67020330'!F111+[2]XX!E112+'[2]6703004'!F111+'[2]67020306'!F111+'[2]670250'!F111</f>
        <v>#REF!</v>
      </c>
      <c r="G116" s="117" t="e">
        <f>#REF!+[2]CSM!G112+#REF!+[2]YY!F112+'[2]Zone verzi'!G111+'[2]67020330'!G111+[2]XX!F112+'[2]6703004'!G111+'[2]67020306'!G111+'[2]670250'!G111</f>
        <v>#REF!</v>
      </c>
      <c r="H116" s="117" t="e">
        <f>#REF!+[2]CSM!H112+#REF!+[2]YY!G112+'[2]Zone verzi'!H111+'[2]67020330'!H111+[2]XX!G112+'[2]6703004'!H111+'[2]67020306'!H111+'[2]670250'!H111</f>
        <v>#REF!</v>
      </c>
      <c r="I116" s="117" t="e">
        <f>#REF!+[2]CSM!I112+#REF!+[2]YY!H112+'[2]Zone verzi'!I111+'[2]67020330'!I111+[2]XX!H112+'[2]6703004'!I111+'[2]67020306'!I111+'[2]670250'!I111</f>
        <v>#REF!</v>
      </c>
      <c r="J116" s="117" t="e">
        <f>#REF!+[2]CSM!J112+#REF!+[2]YY!I112+'[2]Zone verzi'!J111+'[2]67020330'!J111+[2]XX!I112+'[2]6703004'!J111+'[2]67020306'!J111+'[2]670250'!J111</f>
        <v>#REF!</v>
      </c>
      <c r="K116" s="117" t="e">
        <f>#REF!+[2]CSM!K112+#REF!+[2]YY!J112+'[2]Zone verzi'!K111+'[2]67020330'!K111+[2]XX!J112+'[2]6703004'!K111+'[2]67020306'!K111+'[2]670250'!K111</f>
        <v>#REF!</v>
      </c>
      <c r="L116" s="117" t="e">
        <f>#REF!+[2]CSM!L112+#REF!+[2]YY!K112+'[2]Zone verzi'!L111+'[2]67020330'!L111+[2]XX!K112+'[2]6703004'!L111+'[2]67020306'!L111+'[2]670250'!L111</f>
        <v>#REF!</v>
      </c>
    </row>
    <row r="117" spans="1:12" s="15" customFormat="1" ht="20.100000000000001" hidden="1" customHeight="1">
      <c r="A117" s="31"/>
      <c r="B117" s="25" t="s">
        <v>207</v>
      </c>
      <c r="C117" s="206" t="s">
        <v>208</v>
      </c>
      <c r="D117" s="116"/>
      <c r="E117" s="117" t="e">
        <f>#REF!+[2]CSM!E113+#REF!+[2]YY!D113+'[2]Zone verzi'!E112+'[2]67020330'!E112+[2]XX!D113+'[2]6703004'!E112+'[2]67020306'!E112+'[2]670250'!E112</f>
        <v>#REF!</v>
      </c>
      <c r="F117" s="117" t="e">
        <f>#REF!+[2]CSM!F113+#REF!+[2]YY!E113+'[2]Zone verzi'!F112+'[2]67020330'!F112+[2]XX!E113+'[2]6703004'!F112+'[2]67020306'!F112+'[2]670250'!F112</f>
        <v>#REF!</v>
      </c>
      <c r="G117" s="117" t="e">
        <f>#REF!+[2]CSM!G113+#REF!+[2]YY!F113+'[2]Zone verzi'!G112+'[2]67020330'!G112+[2]XX!F113+'[2]6703004'!G112+'[2]67020306'!G112+'[2]670250'!G112</f>
        <v>#REF!</v>
      </c>
      <c r="H117" s="117" t="e">
        <f>#REF!+[2]CSM!H113+#REF!+[2]YY!G113+'[2]Zone verzi'!H112+'[2]67020330'!H112+[2]XX!G113+'[2]6703004'!H112+'[2]67020306'!H112+'[2]670250'!H112</f>
        <v>#REF!</v>
      </c>
      <c r="I117" s="117" t="e">
        <f>#REF!+[2]CSM!I113+#REF!+[2]YY!H113+'[2]Zone verzi'!I112+'[2]67020330'!I112+[2]XX!H113+'[2]6703004'!I112+'[2]67020306'!I112+'[2]670250'!I112</f>
        <v>#REF!</v>
      </c>
      <c r="J117" s="117" t="e">
        <f>#REF!+[2]CSM!J113+#REF!+[2]YY!I113+'[2]Zone verzi'!J112+'[2]67020330'!J112+[2]XX!I113+'[2]6703004'!J112+'[2]67020306'!J112+'[2]670250'!J112</f>
        <v>#REF!</v>
      </c>
      <c r="K117" s="117" t="e">
        <f>#REF!+[2]CSM!K113+#REF!+[2]YY!J113+'[2]Zone verzi'!K112+'[2]67020330'!K112+[2]XX!J113+'[2]6703004'!K112+'[2]67020306'!K112+'[2]670250'!K112</f>
        <v>#REF!</v>
      </c>
      <c r="L117" s="117" t="e">
        <f>#REF!+[2]CSM!L113+#REF!+[2]YY!K113+'[2]Zone verzi'!L112+'[2]67020330'!L112+[2]XX!K113+'[2]6703004'!L112+'[2]67020306'!L112+'[2]670250'!L112</f>
        <v>#REF!</v>
      </c>
    </row>
    <row r="118" spans="1:12" s="15" customFormat="1" ht="20.100000000000001" hidden="1" customHeight="1">
      <c r="A118" s="31"/>
      <c r="B118" s="25" t="s">
        <v>209</v>
      </c>
      <c r="C118" s="206" t="s">
        <v>210</v>
      </c>
      <c r="D118" s="116"/>
      <c r="E118" s="117" t="e">
        <f>#REF!+[2]CSM!E114+#REF!+[2]YY!D114+'[2]Zone verzi'!E113+'[2]67020330'!E113+[2]XX!D114+'[2]6703004'!E113+'[2]67020306'!E113+'[2]670250'!E113</f>
        <v>#REF!</v>
      </c>
      <c r="F118" s="117" t="e">
        <f>#REF!+[2]CSM!F114+#REF!+[2]YY!E114+'[2]Zone verzi'!F113+'[2]67020330'!F113+[2]XX!E114+'[2]6703004'!F113+'[2]67020306'!F113+'[2]670250'!F113</f>
        <v>#REF!</v>
      </c>
      <c r="G118" s="117" t="e">
        <f>#REF!+[2]CSM!G114+#REF!+[2]YY!F114+'[2]Zone verzi'!G113+'[2]67020330'!G113+[2]XX!F114+'[2]6703004'!G113+'[2]67020306'!G113+'[2]670250'!G113</f>
        <v>#REF!</v>
      </c>
      <c r="H118" s="117" t="e">
        <f>#REF!+[2]CSM!H114+#REF!+[2]YY!G114+'[2]Zone verzi'!H113+'[2]67020330'!H113+[2]XX!G114+'[2]6703004'!H113+'[2]67020306'!H113+'[2]670250'!H113</f>
        <v>#REF!</v>
      </c>
      <c r="I118" s="117" t="e">
        <f>#REF!+[2]CSM!I114+#REF!+[2]YY!H114+'[2]Zone verzi'!I113+'[2]67020330'!I113+[2]XX!H114+'[2]6703004'!I113+'[2]67020306'!I113+'[2]670250'!I113</f>
        <v>#REF!</v>
      </c>
      <c r="J118" s="117" t="e">
        <f>#REF!+[2]CSM!J114+#REF!+[2]YY!I114+'[2]Zone verzi'!J113+'[2]67020330'!J113+[2]XX!I114+'[2]6703004'!J113+'[2]67020306'!J113+'[2]670250'!J113</f>
        <v>#REF!</v>
      </c>
      <c r="K118" s="117" t="e">
        <f>#REF!+[2]CSM!K114+#REF!+[2]YY!J114+'[2]Zone verzi'!K113+'[2]67020330'!K113+[2]XX!J114+'[2]6703004'!K113+'[2]67020306'!K113+'[2]670250'!K113</f>
        <v>#REF!</v>
      </c>
      <c r="L118" s="117" t="e">
        <f>#REF!+[2]CSM!L114+#REF!+[2]YY!K114+'[2]Zone verzi'!L113+'[2]67020330'!L113+[2]XX!K114+'[2]6703004'!L113+'[2]67020306'!L113+'[2]670250'!L113</f>
        <v>#REF!</v>
      </c>
    </row>
    <row r="119" spans="1:12" s="15" customFormat="1" ht="20.100000000000001" hidden="1" customHeight="1">
      <c r="A119" s="46" t="s">
        <v>211</v>
      </c>
      <c r="B119" s="46"/>
      <c r="C119" s="205" t="s">
        <v>212</v>
      </c>
      <c r="D119" s="114"/>
      <c r="E119" s="115" t="e">
        <f>#REF!+[2]CSM!E115+#REF!+[2]YY!D115+'[2]Zone verzi'!E114+'[2]67020330'!E114+[2]XX!D115+'[2]6703004'!E114+'[2]67020306'!E114+'[2]670250'!E114</f>
        <v>#REF!</v>
      </c>
      <c r="F119" s="115" t="e">
        <f>#REF!+[2]CSM!F115+#REF!+[2]YY!E115+'[2]Zone verzi'!F114+'[2]67020330'!F114+[2]XX!E115+'[2]6703004'!F114+'[2]67020306'!F114+'[2]670250'!F114</f>
        <v>#REF!</v>
      </c>
      <c r="G119" s="115" t="e">
        <f>#REF!+[2]CSM!G115+#REF!+[2]YY!F115+'[2]Zone verzi'!G114+'[2]67020330'!G114+[2]XX!F115+'[2]6703004'!G114+'[2]67020306'!G114+'[2]670250'!G114</f>
        <v>#REF!</v>
      </c>
      <c r="H119" s="115" t="e">
        <f>#REF!+[2]CSM!H115+#REF!+[2]YY!G115+'[2]Zone verzi'!H114+'[2]67020330'!H114+[2]XX!G115+'[2]6703004'!H114+'[2]67020306'!H114+'[2]670250'!H114</f>
        <v>#REF!</v>
      </c>
      <c r="I119" s="115" t="e">
        <f>#REF!+[2]CSM!I115+#REF!+[2]YY!H115+'[2]Zone verzi'!I114+'[2]67020330'!I114+[2]XX!H115+'[2]6703004'!I114+'[2]67020306'!I114+'[2]670250'!I114</f>
        <v>#REF!</v>
      </c>
      <c r="J119" s="115" t="e">
        <f>#REF!+[2]CSM!J115+#REF!+[2]YY!I115+'[2]Zone verzi'!J114+'[2]67020330'!J114+[2]XX!I115+'[2]6703004'!J114+'[2]67020306'!J114+'[2]670250'!J114</f>
        <v>#REF!</v>
      </c>
      <c r="K119" s="115" t="e">
        <f>#REF!+[2]CSM!K115+#REF!+[2]YY!J115+'[2]Zone verzi'!K114+'[2]67020330'!K114+[2]XX!J115+'[2]6703004'!K114+'[2]67020306'!K114+'[2]670250'!K114</f>
        <v>#REF!</v>
      </c>
      <c r="L119" s="115" t="e">
        <f>#REF!+[2]CSM!L115+#REF!+[2]YY!K115+'[2]Zone verzi'!L114+'[2]67020330'!L114+[2]XX!K115+'[2]6703004'!L114+'[2]67020306'!L114+'[2]670250'!L114</f>
        <v>#REF!</v>
      </c>
    </row>
    <row r="120" spans="1:12" s="15" customFormat="1" ht="20.100000000000001" hidden="1" customHeight="1">
      <c r="A120" s="47"/>
      <c r="B120" s="25" t="s">
        <v>213</v>
      </c>
      <c r="C120" s="206" t="s">
        <v>214</v>
      </c>
      <c r="D120" s="116"/>
      <c r="E120" s="117" t="e">
        <f>#REF!+[2]CSM!E116+#REF!+[2]YY!D116+'[2]Zone verzi'!E115+'[2]67020330'!E115+[2]XX!D116+'[2]6703004'!E115+'[2]67020306'!E115+'[2]670250'!E115</f>
        <v>#REF!</v>
      </c>
      <c r="F120" s="117" t="e">
        <f>#REF!+[2]CSM!F116+#REF!+[2]YY!E116+'[2]Zone verzi'!F115+'[2]67020330'!F115+[2]XX!E116+'[2]6703004'!F115+'[2]67020306'!F115+'[2]670250'!F115</f>
        <v>#REF!</v>
      </c>
      <c r="G120" s="117" t="e">
        <f>#REF!+[2]CSM!G116+#REF!+[2]YY!F116+'[2]Zone verzi'!G115+'[2]67020330'!G115+[2]XX!F116+'[2]6703004'!G115+'[2]67020306'!G115+'[2]670250'!G115</f>
        <v>#REF!</v>
      </c>
      <c r="H120" s="117" t="e">
        <f>#REF!+[2]CSM!H116+#REF!+[2]YY!G116+'[2]Zone verzi'!H115+'[2]67020330'!H115+[2]XX!G116+'[2]6703004'!H115+'[2]67020306'!H115+'[2]670250'!H115</f>
        <v>#REF!</v>
      </c>
      <c r="I120" s="117" t="e">
        <f>#REF!+[2]CSM!I116+#REF!+[2]YY!H116+'[2]Zone verzi'!I115+'[2]67020330'!I115+[2]XX!H116+'[2]6703004'!I115+'[2]67020306'!I115+'[2]670250'!I115</f>
        <v>#REF!</v>
      </c>
      <c r="J120" s="117" t="e">
        <f>#REF!+[2]CSM!J116+#REF!+[2]YY!I116+'[2]Zone verzi'!J115+'[2]67020330'!J115+[2]XX!I116+'[2]6703004'!J115+'[2]67020306'!J115+'[2]670250'!J115</f>
        <v>#REF!</v>
      </c>
      <c r="K120" s="117" t="e">
        <f>#REF!+[2]CSM!K116+#REF!+[2]YY!J116+'[2]Zone verzi'!K115+'[2]67020330'!K115+[2]XX!J116+'[2]6703004'!K115+'[2]67020306'!K115+'[2]670250'!K115</f>
        <v>#REF!</v>
      </c>
      <c r="L120" s="117" t="e">
        <f>#REF!+[2]CSM!L116+#REF!+[2]YY!K116+'[2]Zone verzi'!L115+'[2]67020330'!L115+[2]XX!K116+'[2]6703004'!L115+'[2]67020306'!L115+'[2]670250'!L115</f>
        <v>#REF!</v>
      </c>
    </row>
    <row r="121" spans="1:12" s="15" customFormat="1" ht="20.100000000000001" hidden="1" customHeight="1">
      <c r="A121" s="31"/>
      <c r="B121" s="25" t="s">
        <v>215</v>
      </c>
      <c r="C121" s="206" t="s">
        <v>216</v>
      </c>
      <c r="D121" s="116"/>
      <c r="E121" s="117" t="e">
        <f>#REF!+[2]CSM!E117+#REF!+[2]YY!D117+'[2]Zone verzi'!E116+'[2]67020330'!E116+[2]XX!D117+'[2]6703004'!E116+'[2]67020306'!E116+'[2]670250'!E116</f>
        <v>#REF!</v>
      </c>
      <c r="F121" s="117" t="e">
        <f>#REF!+[2]CSM!F117+#REF!+[2]YY!E117+'[2]Zone verzi'!F116+'[2]67020330'!F116+[2]XX!E117+'[2]6703004'!F116+'[2]67020306'!F116+'[2]670250'!F116</f>
        <v>#REF!</v>
      </c>
      <c r="G121" s="117" t="e">
        <f>#REF!+[2]CSM!G117+#REF!+[2]YY!F117+'[2]Zone verzi'!G116+'[2]67020330'!G116+[2]XX!F117+'[2]6703004'!G116+'[2]67020306'!G116+'[2]670250'!G116</f>
        <v>#REF!</v>
      </c>
      <c r="H121" s="117" t="e">
        <f>#REF!+[2]CSM!H117+#REF!+[2]YY!G117+'[2]Zone verzi'!H116+'[2]67020330'!H116+[2]XX!G117+'[2]6703004'!H116+'[2]67020306'!H116+'[2]670250'!H116</f>
        <v>#REF!</v>
      </c>
      <c r="I121" s="117" t="e">
        <f>#REF!+[2]CSM!I117+#REF!+[2]YY!H117+'[2]Zone verzi'!I116+'[2]67020330'!I116+[2]XX!H117+'[2]6703004'!I116+'[2]67020306'!I116+'[2]670250'!I116</f>
        <v>#REF!</v>
      </c>
      <c r="J121" s="117" t="e">
        <f>#REF!+[2]CSM!J117+#REF!+[2]YY!I117+'[2]Zone verzi'!J116+'[2]67020330'!J116+[2]XX!I117+'[2]6703004'!J116+'[2]67020306'!J116+'[2]670250'!J116</f>
        <v>#REF!</v>
      </c>
      <c r="K121" s="117" t="e">
        <f>#REF!+[2]CSM!K117+#REF!+[2]YY!J117+'[2]Zone verzi'!K116+'[2]67020330'!K116+[2]XX!J117+'[2]6703004'!K116+'[2]67020306'!K116+'[2]670250'!K116</f>
        <v>#REF!</v>
      </c>
      <c r="L121" s="117" t="e">
        <f>#REF!+[2]CSM!L117+#REF!+[2]YY!K117+'[2]Zone verzi'!L116+'[2]67020330'!L116+[2]XX!K117+'[2]6703004'!L116+'[2]67020306'!L116+'[2]670250'!L116</f>
        <v>#REF!</v>
      </c>
    </row>
    <row r="122" spans="1:12" s="15" customFormat="1" ht="20.100000000000001" hidden="1" customHeight="1">
      <c r="A122" s="31"/>
      <c r="B122" s="41" t="s">
        <v>217</v>
      </c>
      <c r="C122" s="206" t="s">
        <v>218</v>
      </c>
      <c r="D122" s="116"/>
      <c r="E122" s="117" t="e">
        <f>#REF!+[2]CSM!E118+#REF!+[2]YY!D118+'[2]Zone verzi'!E117+'[2]67020330'!E117+[2]XX!D118+'[2]6703004'!E117+'[2]67020306'!E117+'[2]670250'!E117</f>
        <v>#REF!</v>
      </c>
      <c r="F122" s="117" t="e">
        <f>#REF!+[2]CSM!F118+#REF!+[2]YY!E118+'[2]Zone verzi'!F117+'[2]67020330'!F117+[2]XX!E118+'[2]6703004'!F117+'[2]67020306'!F117+'[2]670250'!F117</f>
        <v>#REF!</v>
      </c>
      <c r="G122" s="117" t="e">
        <f>#REF!+[2]CSM!G118+#REF!+[2]YY!F118+'[2]Zone verzi'!G117+'[2]67020330'!G117+[2]XX!F118+'[2]6703004'!G117+'[2]67020306'!G117+'[2]670250'!G117</f>
        <v>#REF!</v>
      </c>
      <c r="H122" s="117" t="e">
        <f>#REF!+[2]CSM!H118+#REF!+[2]YY!G118+'[2]Zone verzi'!H117+'[2]67020330'!H117+[2]XX!G118+'[2]6703004'!H117+'[2]67020306'!H117+'[2]670250'!H117</f>
        <v>#REF!</v>
      </c>
      <c r="I122" s="117" t="e">
        <f>#REF!+[2]CSM!I118+#REF!+[2]YY!H118+'[2]Zone verzi'!I117+'[2]67020330'!I117+[2]XX!H118+'[2]6703004'!I117+'[2]67020306'!I117+'[2]670250'!I117</f>
        <v>#REF!</v>
      </c>
      <c r="J122" s="117" t="e">
        <f>#REF!+[2]CSM!J118+#REF!+[2]YY!I118+'[2]Zone verzi'!J117+'[2]67020330'!J117+[2]XX!I118+'[2]6703004'!J117+'[2]67020306'!J117+'[2]670250'!J117</f>
        <v>#REF!</v>
      </c>
      <c r="K122" s="117" t="e">
        <f>#REF!+[2]CSM!K118+#REF!+[2]YY!J118+'[2]Zone verzi'!K117+'[2]67020330'!K117+[2]XX!J118+'[2]6703004'!K117+'[2]67020306'!K117+'[2]670250'!K117</f>
        <v>#REF!</v>
      </c>
      <c r="L122" s="117" t="e">
        <f>#REF!+[2]CSM!L118+#REF!+[2]YY!K118+'[2]Zone verzi'!L117+'[2]67020330'!L117+[2]XX!K118+'[2]6703004'!L117+'[2]67020306'!L117+'[2]670250'!L117</f>
        <v>#REF!</v>
      </c>
    </row>
    <row r="123" spans="1:12" s="15" customFormat="1" ht="20.100000000000001" hidden="1" customHeight="1">
      <c r="A123" s="31"/>
      <c r="B123" s="41" t="s">
        <v>219</v>
      </c>
      <c r="C123" s="206" t="s">
        <v>220</v>
      </c>
      <c r="D123" s="116"/>
      <c r="E123" s="117" t="e">
        <f>#REF!+[2]CSM!E119+#REF!+[2]YY!D119+'[2]Zone verzi'!E118+'[2]67020330'!E118+[2]XX!D119+'[2]6703004'!E118+'[2]67020306'!E118+'[2]670250'!E118</f>
        <v>#REF!</v>
      </c>
      <c r="F123" s="117" t="e">
        <f>#REF!+[2]CSM!F119+#REF!+[2]YY!E119+'[2]Zone verzi'!F118+'[2]67020330'!F118+[2]XX!E119+'[2]6703004'!F118+'[2]67020306'!F118+'[2]670250'!F118</f>
        <v>#REF!</v>
      </c>
      <c r="G123" s="117" t="e">
        <f>#REF!+[2]CSM!G119+#REF!+[2]YY!F119+'[2]Zone verzi'!G118+'[2]67020330'!G118+[2]XX!F119+'[2]6703004'!G118+'[2]67020306'!G118+'[2]670250'!G118</f>
        <v>#REF!</v>
      </c>
      <c r="H123" s="117" t="e">
        <f>#REF!+[2]CSM!H119+#REF!+[2]YY!G119+'[2]Zone verzi'!H118+'[2]67020330'!H118+[2]XX!G119+'[2]6703004'!H118+'[2]67020306'!H118+'[2]670250'!H118</f>
        <v>#REF!</v>
      </c>
      <c r="I123" s="117" t="e">
        <f>#REF!+[2]CSM!I119+#REF!+[2]YY!H119+'[2]Zone verzi'!I118+'[2]67020330'!I118+[2]XX!H119+'[2]6703004'!I118+'[2]67020306'!I118+'[2]670250'!I118</f>
        <v>#REF!</v>
      </c>
      <c r="J123" s="117" t="e">
        <f>#REF!+[2]CSM!J119+#REF!+[2]YY!I119+'[2]Zone verzi'!J118+'[2]67020330'!J118+[2]XX!I119+'[2]6703004'!J118+'[2]67020306'!J118+'[2]670250'!J118</f>
        <v>#REF!</v>
      </c>
      <c r="K123" s="117" t="e">
        <f>#REF!+[2]CSM!K119+#REF!+[2]YY!J119+'[2]Zone verzi'!K118+'[2]67020330'!K118+[2]XX!J119+'[2]6703004'!K118+'[2]67020306'!K118+'[2]670250'!K118</f>
        <v>#REF!</v>
      </c>
      <c r="L123" s="117" t="e">
        <f>#REF!+[2]CSM!L119+#REF!+[2]YY!K119+'[2]Zone verzi'!L118+'[2]67020330'!L118+[2]XX!K119+'[2]6703004'!L118+'[2]67020306'!L118+'[2]670250'!L118</f>
        <v>#REF!</v>
      </c>
    </row>
    <row r="124" spans="1:12" s="15" customFormat="1" ht="20.100000000000001" hidden="1" customHeight="1">
      <c r="A124" s="31"/>
      <c r="B124" s="41" t="s">
        <v>221</v>
      </c>
      <c r="C124" s="206" t="s">
        <v>222</v>
      </c>
      <c r="D124" s="116"/>
      <c r="E124" s="117" t="e">
        <f>#REF!+[2]CSM!E120+#REF!+[2]YY!D120+'[2]Zone verzi'!E119+'[2]67020330'!E119+[2]XX!D120+'[2]6703004'!E119+'[2]67020306'!E119+'[2]670250'!E119</f>
        <v>#REF!</v>
      </c>
      <c r="F124" s="117" t="e">
        <f>#REF!+[2]CSM!F120+#REF!+[2]YY!E120+'[2]Zone verzi'!F119+'[2]67020330'!F119+[2]XX!E120+'[2]6703004'!F119+'[2]67020306'!F119+'[2]670250'!F119</f>
        <v>#REF!</v>
      </c>
      <c r="G124" s="117" t="e">
        <f>#REF!+[2]CSM!G120+#REF!+[2]YY!F120+'[2]Zone verzi'!G119+'[2]67020330'!G119+[2]XX!F120+'[2]6703004'!G119+'[2]67020306'!G119+'[2]670250'!G119</f>
        <v>#REF!</v>
      </c>
      <c r="H124" s="117" t="e">
        <f>#REF!+[2]CSM!H120+#REF!+[2]YY!G120+'[2]Zone verzi'!H119+'[2]67020330'!H119+[2]XX!G120+'[2]6703004'!H119+'[2]67020306'!H119+'[2]670250'!H119</f>
        <v>#REF!</v>
      </c>
      <c r="I124" s="117" t="e">
        <f>#REF!+[2]CSM!I120+#REF!+[2]YY!H120+'[2]Zone verzi'!I119+'[2]67020330'!I119+[2]XX!H120+'[2]6703004'!I119+'[2]67020306'!I119+'[2]670250'!I119</f>
        <v>#REF!</v>
      </c>
      <c r="J124" s="117" t="e">
        <f>#REF!+[2]CSM!J120+#REF!+[2]YY!I120+'[2]Zone verzi'!J119+'[2]67020330'!J119+[2]XX!I120+'[2]6703004'!J119+'[2]67020306'!J119+'[2]670250'!J119</f>
        <v>#REF!</v>
      </c>
      <c r="K124" s="117" t="e">
        <f>#REF!+[2]CSM!K120+#REF!+[2]YY!J120+'[2]Zone verzi'!K119+'[2]67020330'!K119+[2]XX!J120+'[2]6703004'!K119+'[2]67020306'!K119+'[2]670250'!K119</f>
        <v>#REF!</v>
      </c>
      <c r="L124" s="117" t="e">
        <f>#REF!+[2]CSM!L120+#REF!+[2]YY!K120+'[2]Zone verzi'!L119+'[2]67020330'!L119+[2]XX!K120+'[2]6703004'!L119+'[2]67020306'!L119+'[2]670250'!L119</f>
        <v>#REF!</v>
      </c>
    </row>
    <row r="125" spans="1:12" s="49" customFormat="1" ht="20.100000000000001" hidden="1" customHeight="1">
      <c r="A125" s="31"/>
      <c r="B125" s="24"/>
      <c r="C125" s="209"/>
      <c r="D125" s="126"/>
      <c r="E125" s="117" t="e">
        <f>#REF!+[2]CSM!E121+#REF!+[2]YY!D121+'[2]Zone verzi'!E120+'[2]67020330'!E120+[2]XX!D121+'[2]6703004'!E120+'[2]67020306'!E120+'[2]670250'!E120</f>
        <v>#REF!</v>
      </c>
      <c r="F125" s="117" t="e">
        <f>#REF!+[2]CSM!F121+#REF!+[2]YY!E121+'[2]Zone verzi'!F120+'[2]67020330'!F120+[2]XX!E121+'[2]6703004'!F120+'[2]67020306'!F120+'[2]670250'!F120</f>
        <v>#REF!</v>
      </c>
      <c r="G125" s="117" t="e">
        <f>#REF!+[2]CSM!G121+#REF!+[2]YY!F121+'[2]Zone verzi'!G120+'[2]67020330'!G120+[2]XX!F121+'[2]6703004'!G120+'[2]67020306'!G120+'[2]670250'!G120</f>
        <v>#REF!</v>
      </c>
      <c r="H125" s="117" t="e">
        <f>#REF!+[2]CSM!H121+#REF!+[2]YY!G121+'[2]Zone verzi'!H120+'[2]67020330'!H120+[2]XX!G121+'[2]6703004'!H120+'[2]67020306'!H120+'[2]670250'!H120</f>
        <v>#REF!</v>
      </c>
      <c r="I125" s="117" t="e">
        <f>#REF!+[2]CSM!I121+#REF!+[2]YY!H121+'[2]Zone verzi'!I120+'[2]67020330'!I120+[2]XX!H121+'[2]6703004'!I120+'[2]67020306'!I120+'[2]670250'!I120</f>
        <v>#REF!</v>
      </c>
      <c r="J125" s="117" t="e">
        <f>#REF!+[2]CSM!J121+#REF!+[2]YY!I121+'[2]Zone verzi'!J120+'[2]67020330'!J120+[2]XX!I121+'[2]6703004'!J120+'[2]67020306'!J120+'[2]670250'!J120</f>
        <v>#REF!</v>
      </c>
      <c r="K125" s="117" t="e">
        <f>#REF!+[2]CSM!K121+#REF!+[2]YY!J121+'[2]Zone verzi'!K120+'[2]67020330'!K120+[2]XX!J121+'[2]6703004'!K120+'[2]67020306'!K120+'[2]670250'!K120</f>
        <v>#REF!</v>
      </c>
      <c r="L125" s="117" t="e">
        <f>#REF!+[2]CSM!L121+#REF!+[2]YY!K121+'[2]Zone verzi'!L120+'[2]67020330'!L120+[2]XX!K121+'[2]6703004'!L120+'[2]67020306'!L120+'[2]670250'!L120</f>
        <v>#REF!</v>
      </c>
    </row>
    <row r="126" spans="1:12" s="51" customFormat="1" ht="20.100000000000001" hidden="1" customHeight="1">
      <c r="A126" s="45" t="s">
        <v>223</v>
      </c>
      <c r="B126" s="50"/>
      <c r="C126" s="204" t="s">
        <v>224</v>
      </c>
      <c r="D126" s="112"/>
      <c r="E126" s="113" t="e">
        <f>#REF!+[2]CSM!E122+#REF!+[2]YY!D122+'[2]Zone verzi'!E121+'[2]67020330'!E121+[2]XX!D122+'[2]6703004'!E121+'[2]67020306'!E121+'[2]670250'!E121</f>
        <v>#REF!</v>
      </c>
      <c r="F126" s="113" t="e">
        <f>#REF!+[2]CSM!F122+#REF!+[2]YY!E122+'[2]Zone verzi'!F121+'[2]67020330'!F121+[2]XX!E122+'[2]6703004'!F121+'[2]67020306'!F121+'[2]670250'!F121</f>
        <v>#REF!</v>
      </c>
      <c r="G126" s="113" t="e">
        <f>#REF!+[2]CSM!G122+#REF!+[2]YY!F122+'[2]Zone verzi'!G121+'[2]67020330'!G121+[2]XX!F122+'[2]6703004'!G121+'[2]67020306'!G121+'[2]670250'!G121</f>
        <v>#REF!</v>
      </c>
      <c r="H126" s="113" t="e">
        <f>#REF!+[2]CSM!H122+#REF!+[2]YY!G122+'[2]Zone verzi'!H121+'[2]67020330'!H121+[2]XX!G122+'[2]6703004'!H121+'[2]67020306'!H121+'[2]670250'!H121</f>
        <v>#REF!</v>
      </c>
      <c r="I126" s="113" t="e">
        <f>#REF!+[2]CSM!I122+#REF!+[2]YY!H122+'[2]Zone verzi'!I121+'[2]67020330'!I121+[2]XX!H122+'[2]6703004'!I121+'[2]67020306'!I121+'[2]670250'!I121</f>
        <v>#REF!</v>
      </c>
      <c r="J126" s="113" t="e">
        <f>#REF!+[2]CSM!J122+#REF!+[2]YY!I122+'[2]Zone verzi'!J121+'[2]67020330'!J121+[2]XX!I122+'[2]6703004'!J121+'[2]67020306'!J121+'[2]670250'!J121</f>
        <v>#REF!</v>
      </c>
      <c r="K126" s="113" t="e">
        <f>#REF!+[2]CSM!K122+#REF!+[2]YY!J122+'[2]Zone verzi'!K121+'[2]67020330'!K121+[2]XX!J122+'[2]6703004'!K121+'[2]67020306'!K121+'[2]670250'!K121</f>
        <v>#REF!</v>
      </c>
      <c r="L126" s="113" t="e">
        <f>#REF!+[2]CSM!L122+#REF!+[2]YY!K122+'[2]Zone verzi'!L121+'[2]67020330'!L121+[2]XX!K122+'[2]6703004'!L121+'[2]67020306'!L121+'[2]670250'!L121</f>
        <v>#REF!</v>
      </c>
    </row>
    <row r="127" spans="1:12" s="49" customFormat="1" ht="20.100000000000001" hidden="1" customHeight="1">
      <c r="A127" s="31"/>
      <c r="B127" s="52" t="s">
        <v>225</v>
      </c>
      <c r="C127" s="210" t="s">
        <v>226</v>
      </c>
      <c r="D127" s="127"/>
      <c r="E127" s="128" t="e">
        <f>#REF!+[2]CSM!E123+#REF!+[2]YY!D123+'[2]Zone verzi'!E122+'[2]67020330'!E122+[2]XX!D123+'[2]6703004'!E122+'[2]67020306'!E122+'[2]670250'!E122</f>
        <v>#REF!</v>
      </c>
      <c r="F127" s="128" t="e">
        <f>#REF!+[2]CSM!F123+#REF!+[2]YY!E123+'[2]Zone verzi'!F122+'[2]67020330'!F122+[2]XX!E123+'[2]6703004'!F122+'[2]67020306'!F122+'[2]670250'!F122</f>
        <v>#REF!</v>
      </c>
      <c r="G127" s="128" t="e">
        <f>#REF!+[2]CSM!G123+#REF!+[2]YY!F123+'[2]Zone verzi'!G122+'[2]67020330'!G122+[2]XX!F123+'[2]6703004'!G122+'[2]67020306'!G122+'[2]670250'!G122</f>
        <v>#REF!</v>
      </c>
      <c r="H127" s="128" t="e">
        <f>#REF!+[2]CSM!H123+#REF!+[2]YY!G123+'[2]Zone verzi'!H122+'[2]67020330'!H122+[2]XX!G123+'[2]6703004'!H122+'[2]67020306'!H122+'[2]670250'!H122</f>
        <v>#REF!</v>
      </c>
      <c r="I127" s="128" t="e">
        <f>#REF!+[2]CSM!I123+#REF!+[2]YY!H123+'[2]Zone verzi'!I122+'[2]67020330'!I122+[2]XX!H123+'[2]6703004'!I122+'[2]67020306'!I122+'[2]670250'!I122</f>
        <v>#REF!</v>
      </c>
      <c r="J127" s="128" t="e">
        <f>#REF!+[2]CSM!J123+#REF!+[2]YY!I123+'[2]Zone verzi'!J122+'[2]67020330'!J122+[2]XX!I123+'[2]6703004'!J122+'[2]67020306'!J122+'[2]670250'!J122</f>
        <v>#REF!</v>
      </c>
      <c r="K127" s="128" t="e">
        <f>#REF!+[2]CSM!K123+#REF!+[2]YY!J123+'[2]Zone verzi'!K122+'[2]67020330'!K122+[2]XX!J123+'[2]6703004'!K122+'[2]67020306'!K122+'[2]670250'!K122</f>
        <v>#REF!</v>
      </c>
      <c r="L127" s="128" t="e">
        <f>#REF!+[2]CSM!L123+#REF!+[2]YY!K123+'[2]Zone verzi'!L122+'[2]67020330'!L122+[2]XX!K123+'[2]6703004'!L122+'[2]67020306'!L122+'[2]670250'!L122</f>
        <v>#REF!</v>
      </c>
    </row>
    <row r="128" spans="1:12" s="49" customFormat="1" ht="20.100000000000001" hidden="1" customHeight="1">
      <c r="A128" s="31"/>
      <c r="B128" s="53" t="s">
        <v>227</v>
      </c>
      <c r="C128" s="210" t="s">
        <v>228</v>
      </c>
      <c r="D128" s="127"/>
      <c r="E128" s="128" t="e">
        <f>#REF!+[2]CSM!E124+#REF!+[2]YY!D124+'[2]Zone verzi'!E123+'[2]67020330'!E123+[2]XX!D124+'[2]6703004'!E123+'[2]67020306'!E123+'[2]670250'!E123</f>
        <v>#REF!</v>
      </c>
      <c r="F128" s="128" t="e">
        <f>#REF!+[2]CSM!F124+#REF!+[2]YY!E124+'[2]Zone verzi'!F123+'[2]67020330'!F123+[2]XX!E124+'[2]6703004'!F123+'[2]67020306'!F123+'[2]670250'!F123</f>
        <v>#REF!</v>
      </c>
      <c r="G128" s="128" t="e">
        <f>#REF!+[2]CSM!G124+#REF!+[2]YY!F124+'[2]Zone verzi'!G123+'[2]67020330'!G123+[2]XX!F124+'[2]6703004'!G123+'[2]67020306'!G123+'[2]670250'!G123</f>
        <v>#REF!</v>
      </c>
      <c r="H128" s="128" t="e">
        <f>#REF!+[2]CSM!H124+#REF!+[2]YY!G124+'[2]Zone verzi'!H123+'[2]67020330'!H123+[2]XX!G124+'[2]6703004'!H123+'[2]67020306'!H123+'[2]670250'!H123</f>
        <v>#REF!</v>
      </c>
      <c r="I128" s="128" t="e">
        <f>#REF!+[2]CSM!I124+#REF!+[2]YY!H124+'[2]Zone verzi'!I123+'[2]67020330'!I123+[2]XX!H124+'[2]6703004'!I123+'[2]67020306'!I123+'[2]670250'!I123</f>
        <v>#REF!</v>
      </c>
      <c r="J128" s="128" t="e">
        <f>#REF!+[2]CSM!J124+#REF!+[2]YY!I124+'[2]Zone verzi'!J123+'[2]67020330'!J123+[2]XX!I124+'[2]6703004'!J123+'[2]67020306'!J123+'[2]670250'!J123</f>
        <v>#REF!</v>
      </c>
      <c r="K128" s="128" t="e">
        <f>#REF!+[2]CSM!K124+#REF!+[2]YY!J124+'[2]Zone verzi'!K123+'[2]67020330'!K123+[2]XX!J124+'[2]6703004'!K123+'[2]67020306'!K123+'[2]670250'!K123</f>
        <v>#REF!</v>
      </c>
      <c r="L128" s="128" t="e">
        <f>#REF!+[2]CSM!L124+#REF!+[2]YY!K124+'[2]Zone verzi'!L123+'[2]67020330'!L123+[2]XX!K124+'[2]6703004'!L123+'[2]67020306'!L123+'[2]670250'!L123</f>
        <v>#REF!</v>
      </c>
    </row>
    <row r="129" spans="1:12" s="49" customFormat="1" ht="20.100000000000001" hidden="1" customHeight="1">
      <c r="A129" s="31"/>
      <c r="B129" s="54" t="s">
        <v>229</v>
      </c>
      <c r="C129" s="210" t="s">
        <v>230</v>
      </c>
      <c r="D129" s="127"/>
      <c r="E129" s="128" t="e">
        <f>#REF!+[2]CSM!E125+#REF!+[2]YY!D125+'[2]Zone verzi'!E124+'[2]67020330'!E124+[2]XX!D125+'[2]6703004'!E124+'[2]67020306'!E124+'[2]670250'!E124</f>
        <v>#REF!</v>
      </c>
      <c r="F129" s="128" t="e">
        <f>#REF!+[2]CSM!F125+#REF!+[2]YY!E125+'[2]Zone verzi'!F124+'[2]67020330'!F124+[2]XX!E125+'[2]6703004'!F124+'[2]67020306'!F124+'[2]670250'!F124</f>
        <v>#REF!</v>
      </c>
      <c r="G129" s="128" t="e">
        <f>#REF!+[2]CSM!G125+#REF!+[2]YY!F125+'[2]Zone verzi'!G124+'[2]67020330'!G124+[2]XX!F125+'[2]6703004'!G124+'[2]67020306'!G124+'[2]670250'!G124</f>
        <v>#REF!</v>
      </c>
      <c r="H129" s="128" t="e">
        <f>#REF!+[2]CSM!H125+#REF!+[2]YY!G125+'[2]Zone verzi'!H124+'[2]67020330'!H124+[2]XX!G125+'[2]6703004'!H124+'[2]67020306'!H124+'[2]670250'!H124</f>
        <v>#REF!</v>
      </c>
      <c r="I129" s="128" t="e">
        <f>#REF!+[2]CSM!I125+#REF!+[2]YY!H125+'[2]Zone verzi'!I124+'[2]67020330'!I124+[2]XX!H125+'[2]6703004'!I124+'[2]67020306'!I124+'[2]670250'!I124</f>
        <v>#REF!</v>
      </c>
      <c r="J129" s="128" t="e">
        <f>#REF!+[2]CSM!J125+#REF!+[2]YY!I125+'[2]Zone verzi'!J124+'[2]67020330'!J124+[2]XX!I125+'[2]6703004'!J124+'[2]67020306'!J124+'[2]670250'!J124</f>
        <v>#REF!</v>
      </c>
      <c r="K129" s="128" t="e">
        <f>#REF!+[2]CSM!K125+#REF!+[2]YY!J125+'[2]Zone verzi'!K124+'[2]67020330'!K124+[2]XX!J125+'[2]6703004'!K124+'[2]67020306'!K124+'[2]670250'!K124</f>
        <v>#REF!</v>
      </c>
      <c r="L129" s="128" t="e">
        <f>#REF!+[2]CSM!L125+#REF!+[2]YY!K125+'[2]Zone verzi'!L124+'[2]67020330'!L124+[2]XX!K125+'[2]6703004'!L124+'[2]67020306'!L124+'[2]670250'!L124</f>
        <v>#REF!</v>
      </c>
    </row>
    <row r="130" spans="1:12" s="49" customFormat="1" ht="20.100000000000001" hidden="1" customHeight="1">
      <c r="A130" s="55" t="s">
        <v>231</v>
      </c>
      <c r="B130" s="56"/>
      <c r="C130" s="211" t="s">
        <v>232</v>
      </c>
      <c r="D130" s="129"/>
      <c r="E130" s="130" t="e">
        <f>#REF!+[2]CSM!E126+#REF!+[2]YY!D126+'[2]Zone verzi'!E125+'[2]67020330'!E125+[2]XX!D126+'[2]6703004'!E125+'[2]67020306'!E125+'[2]670250'!E125</f>
        <v>#REF!</v>
      </c>
      <c r="F130" s="130" t="e">
        <f>#REF!+[2]CSM!F126+#REF!+[2]YY!E126+'[2]Zone verzi'!F125+'[2]67020330'!F125+[2]XX!E126+'[2]6703004'!F125+'[2]67020306'!F125+'[2]670250'!F125</f>
        <v>#REF!</v>
      </c>
      <c r="G130" s="130" t="e">
        <f>#REF!+[2]CSM!G126+#REF!+[2]YY!F126+'[2]Zone verzi'!G125+'[2]67020330'!G125+[2]XX!F126+'[2]6703004'!G125+'[2]67020306'!G125+'[2]670250'!G125</f>
        <v>#REF!</v>
      </c>
      <c r="H130" s="130" t="e">
        <f>#REF!+[2]CSM!H126+#REF!+[2]YY!G126+'[2]Zone verzi'!H125+'[2]67020330'!H125+[2]XX!G126+'[2]6703004'!H125+'[2]67020306'!H125+'[2]670250'!H125</f>
        <v>#REF!</v>
      </c>
      <c r="I130" s="130" t="e">
        <f>#REF!+[2]CSM!I126+#REF!+[2]YY!H126+'[2]Zone verzi'!I125+'[2]67020330'!I125+[2]XX!H126+'[2]6703004'!I125+'[2]67020306'!I125+'[2]670250'!I125</f>
        <v>#REF!</v>
      </c>
      <c r="J130" s="130" t="e">
        <f>#REF!+[2]CSM!J126+#REF!+[2]YY!I126+'[2]Zone verzi'!J125+'[2]67020330'!J125+[2]XX!I126+'[2]6703004'!J125+'[2]67020306'!J125+'[2]670250'!J125</f>
        <v>#REF!</v>
      </c>
      <c r="K130" s="130" t="e">
        <f>#REF!+[2]CSM!K126+#REF!+[2]YY!J126+'[2]Zone verzi'!K125+'[2]67020330'!K125+[2]XX!J126+'[2]6703004'!K125+'[2]67020306'!K125+'[2]670250'!K125</f>
        <v>#REF!</v>
      </c>
      <c r="L130" s="130" t="e">
        <f>#REF!+[2]CSM!L126+#REF!+[2]YY!K126+'[2]Zone verzi'!L125+'[2]67020330'!L125+[2]XX!K126+'[2]6703004'!L125+'[2]67020306'!L125+'[2]670250'!L125</f>
        <v>#REF!</v>
      </c>
    </row>
    <row r="131" spans="1:12" s="49" customFormat="1" ht="20.100000000000001" hidden="1" customHeight="1">
      <c r="A131" s="31" t="s">
        <v>233</v>
      </c>
      <c r="B131" s="32"/>
      <c r="C131" s="212" t="s">
        <v>234</v>
      </c>
      <c r="D131" s="131"/>
      <c r="E131" s="117" t="e">
        <f>#REF!+[2]CSM!E127+#REF!+[2]YY!D127+'[2]Zone verzi'!E126+'[2]67020330'!E126+[2]XX!D127+'[2]6703004'!E126+'[2]67020306'!E126+'[2]670250'!E126</f>
        <v>#REF!</v>
      </c>
      <c r="F131" s="117" t="e">
        <f>#REF!+[2]CSM!F127+#REF!+[2]YY!E127+'[2]Zone verzi'!F126+'[2]67020330'!F126+[2]XX!E127+'[2]6703004'!F126+'[2]67020306'!F126+'[2]670250'!F126</f>
        <v>#REF!</v>
      </c>
      <c r="G131" s="117" t="e">
        <f>#REF!+[2]CSM!G127+#REF!+[2]YY!F127+'[2]Zone verzi'!G126+'[2]67020330'!G126+[2]XX!F127+'[2]6703004'!G126+'[2]67020306'!G126+'[2]670250'!G126</f>
        <v>#REF!</v>
      </c>
      <c r="H131" s="117" t="e">
        <f>#REF!+[2]CSM!H127+#REF!+[2]YY!G127+'[2]Zone verzi'!H126+'[2]67020330'!H126+[2]XX!G127+'[2]6703004'!H126+'[2]67020306'!H126+'[2]670250'!H126</f>
        <v>#REF!</v>
      </c>
      <c r="I131" s="117" t="e">
        <f>#REF!+[2]CSM!I127+#REF!+[2]YY!H127+'[2]Zone verzi'!I126+'[2]67020330'!I126+[2]XX!H127+'[2]6703004'!I126+'[2]67020306'!I126+'[2]670250'!I126</f>
        <v>#REF!</v>
      </c>
      <c r="J131" s="117" t="e">
        <f>#REF!+[2]CSM!J127+#REF!+[2]YY!I127+'[2]Zone verzi'!J126+'[2]67020330'!J126+[2]XX!I127+'[2]6703004'!J126+'[2]67020306'!J126+'[2]670250'!J126</f>
        <v>#REF!</v>
      </c>
      <c r="K131" s="117" t="e">
        <f>#REF!+[2]CSM!K127+#REF!+[2]YY!J127+'[2]Zone verzi'!K126+'[2]67020330'!K126+[2]XX!J127+'[2]6703004'!K126+'[2]67020306'!K126+'[2]670250'!K126</f>
        <v>#REF!</v>
      </c>
      <c r="L131" s="117" t="e">
        <f>#REF!+[2]CSM!L127+#REF!+[2]YY!K127+'[2]Zone verzi'!L126+'[2]67020330'!L126+[2]XX!K127+'[2]6703004'!L126+'[2]67020306'!L126+'[2]670250'!L126</f>
        <v>#REF!</v>
      </c>
    </row>
    <row r="132" spans="1:12" s="49" customFormat="1" ht="15.75" hidden="1">
      <c r="A132" s="31"/>
      <c r="B132" s="25"/>
      <c r="C132" s="212"/>
      <c r="D132" s="131"/>
      <c r="E132" s="117" t="e">
        <f>#REF!+[2]CSM!E128+#REF!+[2]YY!D128+'[2]Zone verzi'!E127+'[2]67020330'!E127+[2]XX!D128+'[2]6703004'!E127+'[2]67020306'!E127+'[2]670250'!E127</f>
        <v>#REF!</v>
      </c>
      <c r="F132" s="117" t="e">
        <f>#REF!+[2]CSM!F128+#REF!+[2]YY!E128+'[2]Zone verzi'!F127+'[2]67020330'!F127+[2]XX!E128+'[2]6703004'!F127+'[2]67020306'!F127+'[2]670250'!F127</f>
        <v>#REF!</v>
      </c>
      <c r="G132" s="117" t="e">
        <f>#REF!+[2]CSM!G128+#REF!+[2]YY!F128+'[2]Zone verzi'!G127+'[2]67020330'!G127+[2]XX!F128+'[2]6703004'!G127+'[2]67020306'!G127+'[2]670250'!G127</f>
        <v>#REF!</v>
      </c>
      <c r="H132" s="117" t="e">
        <f>#REF!+[2]CSM!H128+#REF!+[2]YY!G128+'[2]Zone verzi'!H127+'[2]67020330'!H127+[2]XX!G128+'[2]6703004'!H127+'[2]67020306'!H127+'[2]670250'!H127</f>
        <v>#REF!</v>
      </c>
      <c r="I132" s="117" t="e">
        <f>#REF!+[2]CSM!I128+#REF!+[2]YY!H128+'[2]Zone verzi'!I127+'[2]67020330'!I127+[2]XX!H128+'[2]6703004'!I127+'[2]67020306'!I127+'[2]670250'!I127</f>
        <v>#REF!</v>
      </c>
      <c r="J132" s="117" t="e">
        <f>#REF!+[2]CSM!J128+#REF!+[2]YY!I128+'[2]Zone verzi'!J127+'[2]67020330'!J127+[2]XX!I128+'[2]6703004'!J127+'[2]67020306'!J127+'[2]670250'!J127</f>
        <v>#REF!</v>
      </c>
      <c r="K132" s="117" t="e">
        <f>#REF!+[2]CSM!K128+#REF!+[2]YY!J128+'[2]Zone verzi'!K127+'[2]67020330'!K127+[2]XX!J128+'[2]6703004'!K127+'[2]67020306'!K127+'[2]670250'!K127</f>
        <v>#REF!</v>
      </c>
      <c r="L132" s="117" t="e">
        <f>#REF!+[2]CSM!L128+#REF!+[2]YY!K128+'[2]Zone verzi'!L127+'[2]67020330'!L127+[2]XX!K128+'[2]6703004'!L127+'[2]67020306'!L127+'[2]670250'!L127</f>
        <v>#REF!</v>
      </c>
    </row>
    <row r="133" spans="1:12" s="51" customFormat="1" ht="33" customHeight="1">
      <c r="A133" s="183" t="s">
        <v>235</v>
      </c>
      <c r="B133" s="183"/>
      <c r="C133" s="204" t="s">
        <v>236</v>
      </c>
      <c r="D133" s="112"/>
      <c r="E133" s="113">
        <f>E134</f>
        <v>0</v>
      </c>
      <c r="F133" s="113">
        <f>F134</f>
        <v>21900000</v>
      </c>
      <c r="G133" s="113">
        <f t="shared" ref="G133:L133" si="14">G134</f>
        <v>24565000</v>
      </c>
      <c r="H133" s="113">
        <f t="shared" si="14"/>
        <v>24514839</v>
      </c>
      <c r="I133" s="113">
        <f t="shared" si="14"/>
        <v>24514839</v>
      </c>
      <c r="J133" s="113">
        <f t="shared" si="14"/>
        <v>24514839</v>
      </c>
      <c r="K133" s="113">
        <f t="shared" si="14"/>
        <v>0</v>
      </c>
      <c r="L133" s="113">
        <f t="shared" si="14"/>
        <v>24514839</v>
      </c>
    </row>
    <row r="134" spans="1:12" s="49" customFormat="1" ht="31.5" customHeight="1">
      <c r="A134" s="184" t="s">
        <v>237</v>
      </c>
      <c r="B134" s="185"/>
      <c r="C134" s="205" t="s">
        <v>238</v>
      </c>
      <c r="D134" s="114"/>
      <c r="E134" s="115">
        <f>E135+E136</f>
        <v>0</v>
      </c>
      <c r="F134" s="115">
        <f>F135+F136</f>
        <v>21900000</v>
      </c>
      <c r="G134" s="115">
        <f t="shared" ref="G134:L134" si="15">G135+G136</f>
        <v>24565000</v>
      </c>
      <c r="H134" s="115">
        <f t="shared" si="15"/>
        <v>24514839</v>
      </c>
      <c r="I134" s="115">
        <f t="shared" si="15"/>
        <v>24514839</v>
      </c>
      <c r="J134" s="115">
        <f t="shared" si="15"/>
        <v>24514839</v>
      </c>
      <c r="K134" s="115">
        <f t="shared" si="15"/>
        <v>0</v>
      </c>
      <c r="L134" s="115">
        <f t="shared" si="15"/>
        <v>24514839</v>
      </c>
    </row>
    <row r="135" spans="1:12" s="49" customFormat="1" ht="15.75" customHeight="1">
      <c r="A135" s="31"/>
      <c r="B135" s="32" t="s">
        <v>239</v>
      </c>
      <c r="C135" s="213" t="s">
        <v>240</v>
      </c>
      <c r="D135" s="116"/>
      <c r="E135" s="117">
        <v>0</v>
      </c>
      <c r="F135" s="117">
        <f>'[1]67,03,04+P Teatru'!F131+'[1]67.03.06'!F131+'[1]67.05.01'!F132</f>
        <v>21900000</v>
      </c>
      <c r="G135" s="117">
        <f>'[1]67,03,04+P Teatru'!G131+'[1]67.03.06'!G131+'[1]67.05.01'!G132</f>
        <v>24565000</v>
      </c>
      <c r="H135" s="117">
        <f>'[1]67,03,04+P Teatru'!H131+'[1]67.03.06'!H131+'[1]67.05.01'!H132</f>
        <v>24514839</v>
      </c>
      <c r="I135" s="117">
        <f>'[1]67,03,04+P Teatru'!I131+'[1]67.03.06'!I131+'[1]67.05.01'!I132</f>
        <v>24514839</v>
      </c>
      <c r="J135" s="117">
        <f>'[1]67,03,04+P Teatru'!J131+'[1]67.03.06'!J131+'[1]67.05.01'!J132</f>
        <v>24514839</v>
      </c>
      <c r="K135" s="117">
        <f>'[1]67,03,04+P Teatru'!K131+'[1]67.03.06'!K131+'[1]67.05.01'!K132</f>
        <v>0</v>
      </c>
      <c r="L135" s="117">
        <f>'[1]67,03,04+P Teatru'!L131+'[1]67.03.06'!L131+'[1]67.05.01'!L132</f>
        <v>24514839</v>
      </c>
    </row>
    <row r="136" spans="1:12" s="49" customFormat="1" ht="18" hidden="1" customHeight="1">
      <c r="A136" s="31"/>
      <c r="B136" s="25" t="s">
        <v>241</v>
      </c>
      <c r="C136" s="213" t="s">
        <v>242</v>
      </c>
      <c r="D136" s="116"/>
      <c r="E136" s="117">
        <v>0</v>
      </c>
      <c r="F136" s="117">
        <f>'[1]67,03,04+P Teatru'!F132+'[1]67.03.06'!F132</f>
        <v>0</v>
      </c>
      <c r="G136" s="117">
        <f>'[1]67,03,04+P Teatru'!G132+'[1]67.03.06'!G132</f>
        <v>0</v>
      </c>
      <c r="H136" s="117">
        <f>'[1]67,03,04+P Teatru'!H132+'[1]67.03.06'!H132</f>
        <v>0</v>
      </c>
      <c r="I136" s="117">
        <f>'[1]67,03,04+P Teatru'!I132+'[1]67.03.06'!I132</f>
        <v>0</v>
      </c>
      <c r="J136" s="117">
        <f>'[1]67,03,04+P Teatru'!J132+'[1]67.03.06'!J132</f>
        <v>0</v>
      </c>
      <c r="K136" s="117">
        <f>'[1]67,03,04+P Teatru'!K132+'[1]67.03.06'!K132</f>
        <v>0</v>
      </c>
      <c r="L136" s="117">
        <f>'[1]67,03,04+P Teatru'!L132+'[1]67.03.06'!L132</f>
        <v>0</v>
      </c>
    </row>
    <row r="137" spans="1:12" s="49" customFormat="1" ht="20.100000000000001" hidden="1" customHeight="1">
      <c r="A137" s="31"/>
      <c r="B137" s="41" t="s">
        <v>243</v>
      </c>
      <c r="C137" s="213" t="s">
        <v>244</v>
      </c>
      <c r="D137" s="116"/>
      <c r="E137" s="117" t="e">
        <f>#REF!+[2]CSM!E133+#REF!+[2]YY!D133+'[2]Zone verzi'!E132+'[2]67020330'!E132+[2]XX!D133+'[2]6703004'!E132+'[2]67020306'!E132+'[2]670250'!E132</f>
        <v>#REF!</v>
      </c>
      <c r="F137" s="117">
        <f>[2]CSM!F133+[2]YY!E133+'[2]Zone verzi'!F132+'[2]67020330'!F132+[2]XX!E133+'[2]6703004'!F132+'[2]67020306'!F132+'[2]670250'!F132</f>
        <v>13980000</v>
      </c>
      <c r="G137" s="117">
        <f>[2]CSM!G133+[2]YY!F133+'[2]Zone verzi'!G132+'[2]67020330'!G132+[2]XX!F133+'[2]6703004'!G132+'[2]67020306'!G132+'[2]670250'!G132</f>
        <v>8919111</v>
      </c>
      <c r="H137" s="117">
        <f>[2]CSM!H133+[2]YY!G133+'[2]Zone verzi'!H132+'[2]67020330'!H132+[2]XX!G133+'[2]6703004'!H132+'[2]67020306'!H132+'[2]670250'!H132</f>
        <v>13980000</v>
      </c>
      <c r="I137" s="117">
        <f>[2]CSM!I133+[2]YY!H133+'[2]Zone verzi'!I132+'[2]67020330'!I132+[2]XX!H133+'[2]6703004'!I132+'[2]67020306'!I132+'[2]670250'!I132</f>
        <v>13980000</v>
      </c>
      <c r="J137" s="117">
        <f>[2]CSM!J133+[2]YY!I133+'[2]Zone verzi'!J132+'[2]67020330'!J132+[2]XX!I133+'[2]6703004'!J132+'[2]67020306'!J132+'[2]670250'!J132</f>
        <v>8919111</v>
      </c>
      <c r="K137" s="117">
        <f>[2]CSM!K133+[2]YY!J133+'[2]Zone verzi'!K132+'[2]67020330'!K132+[2]XX!J133+'[2]6703004'!K132+'[2]67020306'!K132+'[2]670250'!K132</f>
        <v>5060889</v>
      </c>
      <c r="L137" s="117">
        <f>[2]CSM!L133+[2]YY!K133+'[2]Zone verzi'!L132+'[2]67020330'!L132+[2]XX!K133+'[2]6703004'!L132+'[2]67020306'!L132+'[2]670250'!L132</f>
        <v>8919111</v>
      </c>
    </row>
    <row r="138" spans="1:12" s="49" customFormat="1" ht="20.100000000000001" hidden="1" customHeight="1">
      <c r="A138" s="31"/>
      <c r="B138" s="41" t="s">
        <v>245</v>
      </c>
      <c r="C138" s="213" t="s">
        <v>246</v>
      </c>
      <c r="D138" s="116"/>
      <c r="E138" s="117" t="e">
        <f>#REF!+[2]CSM!E134+#REF!+[2]YY!D134+'[2]Zone verzi'!E133+'[2]67020330'!E133+[2]XX!D134+'[2]6703004'!E133+'[2]67020306'!E133+'[2]670250'!E133</f>
        <v>#REF!</v>
      </c>
      <c r="F138" s="117">
        <f>[2]CSM!F134+[2]YY!E134+'[2]Zone verzi'!F133+'[2]67020330'!F133+[2]XX!E134+'[2]6703004'!F133+'[2]67020306'!F133+'[2]670250'!F133</f>
        <v>0</v>
      </c>
      <c r="G138" s="117">
        <f>[2]CSM!G134+[2]YY!F134+'[2]Zone verzi'!G133+'[2]67020330'!G133+[2]XX!F134+'[2]6703004'!G133+'[2]67020306'!G133+'[2]670250'!G133</f>
        <v>0</v>
      </c>
      <c r="H138" s="117">
        <f>[2]CSM!H134+[2]YY!G134+'[2]Zone verzi'!H133+'[2]67020330'!H133+[2]XX!G134+'[2]6703004'!H133+'[2]67020306'!H133+'[2]670250'!H133</f>
        <v>0</v>
      </c>
      <c r="I138" s="117">
        <f>[2]CSM!I134+[2]YY!H134+'[2]Zone verzi'!I133+'[2]67020330'!I133+[2]XX!H134+'[2]6703004'!I133+'[2]67020306'!I133+'[2]670250'!I133</f>
        <v>0</v>
      </c>
      <c r="J138" s="117">
        <f>[2]CSM!J134+[2]YY!I134+'[2]Zone verzi'!J133+'[2]67020330'!J133+[2]XX!I134+'[2]6703004'!J133+'[2]67020306'!J133+'[2]670250'!J133</f>
        <v>0</v>
      </c>
      <c r="K138" s="117">
        <f>[2]CSM!K134+[2]YY!J134+'[2]Zone verzi'!K133+'[2]67020330'!K133+[2]XX!J134+'[2]6703004'!K133+'[2]67020306'!K133+'[2]670250'!K133</f>
        <v>0</v>
      </c>
      <c r="L138" s="117">
        <f>[2]CSM!L134+[2]YY!K134+'[2]Zone verzi'!L133+'[2]67020330'!L133+[2]XX!K134+'[2]6703004'!L133+'[2]67020306'!L133+'[2]670250'!L133</f>
        <v>0</v>
      </c>
    </row>
    <row r="139" spans="1:12" s="49" customFormat="1" ht="20.100000000000001" hidden="1" customHeight="1">
      <c r="A139" s="25"/>
      <c r="B139" s="41" t="s">
        <v>247</v>
      </c>
      <c r="C139" s="213" t="s">
        <v>248</v>
      </c>
      <c r="D139" s="116"/>
      <c r="E139" s="117" t="e">
        <f>#REF!+[2]CSM!E135+#REF!+[2]YY!D135+'[2]Zone verzi'!E134+'[2]67020330'!E134+[2]XX!D135+'[2]6703004'!E134+'[2]67020306'!E134+'[2]670250'!E134</f>
        <v>#REF!</v>
      </c>
      <c r="F139" s="117">
        <f>[2]CSM!F135+[2]YY!E135+'[2]Zone verzi'!F134+'[2]67020330'!F134+[2]XX!E135+'[2]6703004'!F134+'[2]67020306'!F134+'[2]670250'!F134</f>
        <v>0</v>
      </c>
      <c r="G139" s="117">
        <f>[2]CSM!G135+[2]YY!F135+'[2]Zone verzi'!G134+'[2]67020330'!G134+[2]XX!F135+'[2]6703004'!G134+'[2]67020306'!G134+'[2]670250'!G134</f>
        <v>0</v>
      </c>
      <c r="H139" s="117">
        <f>[2]CSM!H135+[2]YY!G135+'[2]Zone verzi'!H134+'[2]67020330'!H134+[2]XX!G135+'[2]6703004'!H134+'[2]67020306'!H134+'[2]670250'!H134</f>
        <v>0</v>
      </c>
      <c r="I139" s="117">
        <f>[2]CSM!I135+[2]YY!H135+'[2]Zone verzi'!I134+'[2]67020330'!I134+[2]XX!H135+'[2]6703004'!I134+'[2]67020306'!I134+'[2]670250'!I134</f>
        <v>0</v>
      </c>
      <c r="J139" s="117">
        <f>[2]CSM!J135+[2]YY!I135+'[2]Zone verzi'!J134+'[2]67020330'!J134+[2]XX!I135+'[2]6703004'!J134+'[2]67020306'!J134+'[2]670250'!J134</f>
        <v>0</v>
      </c>
      <c r="K139" s="117">
        <f>[2]CSM!K135+[2]YY!J135+'[2]Zone verzi'!K134+'[2]67020330'!K134+[2]XX!J135+'[2]6703004'!K134+'[2]67020306'!K134+'[2]670250'!K134</f>
        <v>0</v>
      </c>
      <c r="L139" s="117">
        <f>[2]CSM!L135+[2]YY!K135+'[2]Zone verzi'!L134+'[2]67020330'!L134+[2]XX!K135+'[2]6703004'!L134+'[2]67020306'!L134+'[2]670250'!L134</f>
        <v>0</v>
      </c>
    </row>
    <row r="140" spans="1:12" s="49" customFormat="1" ht="20.100000000000001" hidden="1" customHeight="1">
      <c r="A140" s="25"/>
      <c r="B140" s="41" t="s">
        <v>249</v>
      </c>
      <c r="C140" s="213" t="s">
        <v>250</v>
      </c>
      <c r="D140" s="116"/>
      <c r="E140" s="117" t="e">
        <f>#REF!+[2]CSM!E136+#REF!+[2]YY!D136+'[2]Zone verzi'!E135+'[2]67020330'!E135+[2]XX!D136+'[2]6703004'!E135+'[2]67020306'!E135+'[2]670250'!E135</f>
        <v>#REF!</v>
      </c>
      <c r="F140" s="117">
        <f>[2]CSM!F136+[2]YY!E136+'[2]Zone verzi'!F135+'[2]67020330'!F135+[2]XX!E136+'[2]6703004'!F135+'[2]67020306'!F135+'[2]670250'!F135</f>
        <v>0</v>
      </c>
      <c r="G140" s="117">
        <f>[2]CSM!G136+[2]YY!F136+'[2]Zone verzi'!G135+'[2]67020330'!G135+[2]XX!F136+'[2]6703004'!G135+'[2]67020306'!G135+'[2]670250'!G135</f>
        <v>0</v>
      </c>
      <c r="H140" s="117">
        <f>[2]CSM!H136+[2]YY!G136+'[2]Zone verzi'!H135+'[2]67020330'!H135+[2]XX!G136+'[2]6703004'!H135+'[2]67020306'!H135+'[2]670250'!H135</f>
        <v>0</v>
      </c>
      <c r="I140" s="117">
        <f>[2]CSM!I136+[2]YY!H136+'[2]Zone verzi'!I135+'[2]67020330'!I135+[2]XX!H136+'[2]6703004'!I135+'[2]67020306'!I135+'[2]670250'!I135</f>
        <v>0</v>
      </c>
      <c r="J140" s="117">
        <f>[2]CSM!J136+[2]YY!I136+'[2]Zone verzi'!J135+'[2]67020330'!J135+[2]XX!I136+'[2]6703004'!J135+'[2]67020306'!J135+'[2]670250'!J135</f>
        <v>0</v>
      </c>
      <c r="K140" s="117">
        <f>[2]CSM!K136+[2]YY!J136+'[2]Zone verzi'!K135+'[2]67020330'!K135+[2]XX!J136+'[2]6703004'!K135+'[2]67020306'!K135+'[2]670250'!K135</f>
        <v>0</v>
      </c>
      <c r="L140" s="117">
        <f>[2]CSM!L136+[2]YY!K136+'[2]Zone verzi'!L135+'[2]67020330'!L135+[2]XX!K136+'[2]6703004'!L135+'[2]67020306'!L135+'[2]670250'!L135</f>
        <v>0</v>
      </c>
    </row>
    <row r="141" spans="1:12" s="49" customFormat="1" ht="20.100000000000001" hidden="1" customHeight="1">
      <c r="A141" s="25"/>
      <c r="B141" s="41" t="s">
        <v>251</v>
      </c>
      <c r="C141" s="213" t="s">
        <v>252</v>
      </c>
      <c r="D141" s="116"/>
      <c r="E141" s="117" t="e">
        <f>#REF!+[2]CSM!E137+#REF!+[2]YY!D137+'[2]Zone verzi'!E136+'[2]67020330'!E136+[2]XX!D137+'[2]6703004'!E136+'[2]67020306'!E136+'[2]670250'!E136</f>
        <v>#REF!</v>
      </c>
      <c r="F141" s="117">
        <f>[2]CSM!F137+[2]YY!E137+'[2]Zone verzi'!F136+'[2]67020330'!F136+[2]XX!E137+'[2]6703004'!F136+'[2]67020306'!F136+'[2]670250'!F136</f>
        <v>0</v>
      </c>
      <c r="G141" s="117">
        <f>[2]CSM!G137+[2]YY!F137+'[2]Zone verzi'!G136+'[2]67020330'!G136+[2]XX!F137+'[2]6703004'!G136+'[2]67020306'!G136+'[2]670250'!G136</f>
        <v>0</v>
      </c>
      <c r="H141" s="117">
        <f>[2]CSM!H137+[2]YY!G137+'[2]Zone verzi'!H136+'[2]67020330'!H136+[2]XX!G137+'[2]6703004'!H136+'[2]67020306'!H136+'[2]670250'!H136</f>
        <v>0</v>
      </c>
      <c r="I141" s="117">
        <f>[2]CSM!I137+[2]YY!H137+'[2]Zone verzi'!I136+'[2]67020330'!I136+[2]XX!H137+'[2]6703004'!I136+'[2]67020306'!I136+'[2]670250'!I136</f>
        <v>0</v>
      </c>
      <c r="J141" s="117">
        <f>[2]CSM!J137+[2]YY!I137+'[2]Zone verzi'!J136+'[2]67020330'!J136+[2]XX!I137+'[2]6703004'!J136+'[2]67020306'!J136+'[2]670250'!J136</f>
        <v>0</v>
      </c>
      <c r="K141" s="117">
        <f>[2]CSM!K137+[2]YY!J137+'[2]Zone verzi'!K136+'[2]67020330'!K136+[2]XX!J137+'[2]6703004'!K136+'[2]67020306'!K136+'[2]670250'!K136</f>
        <v>0</v>
      </c>
      <c r="L141" s="117">
        <f>[2]CSM!L137+[2]YY!K137+'[2]Zone verzi'!L136+'[2]67020330'!L136+[2]XX!K137+'[2]6703004'!L136+'[2]67020306'!L136+'[2]670250'!L136</f>
        <v>0</v>
      </c>
    </row>
    <row r="142" spans="1:12" s="49" customFormat="1" ht="20.100000000000001" hidden="1" customHeight="1">
      <c r="A142" s="25"/>
      <c r="B142" s="41" t="s">
        <v>253</v>
      </c>
      <c r="C142" s="213" t="s">
        <v>254</v>
      </c>
      <c r="D142" s="116"/>
      <c r="E142" s="117" t="e">
        <f>#REF!+[2]CSM!E138+#REF!+[2]YY!D138+'[2]Zone verzi'!E137+'[2]67020330'!E137+[2]XX!D138+'[2]6703004'!E137+'[2]67020306'!E137+'[2]670250'!E137</f>
        <v>#REF!</v>
      </c>
      <c r="F142" s="117">
        <f>[2]CSM!F138+[2]YY!E138+'[2]Zone verzi'!F137+'[2]67020330'!F137+[2]XX!E138+'[2]6703004'!F137+'[2]67020306'!F137+'[2]670250'!F137</f>
        <v>0</v>
      </c>
      <c r="G142" s="117">
        <f>[2]CSM!G138+[2]YY!F138+'[2]Zone verzi'!G137+'[2]67020330'!G137+[2]XX!F138+'[2]6703004'!G137+'[2]67020306'!G137+'[2]670250'!G137</f>
        <v>0</v>
      </c>
      <c r="H142" s="117">
        <f>[2]CSM!H138+[2]YY!G138+'[2]Zone verzi'!H137+'[2]67020330'!H137+[2]XX!G138+'[2]6703004'!H137+'[2]67020306'!H137+'[2]670250'!H137</f>
        <v>0</v>
      </c>
      <c r="I142" s="117">
        <f>[2]CSM!I138+[2]YY!H138+'[2]Zone verzi'!I137+'[2]67020330'!I137+[2]XX!H138+'[2]6703004'!I137+'[2]67020306'!I137+'[2]670250'!I137</f>
        <v>0</v>
      </c>
      <c r="J142" s="117">
        <f>[2]CSM!J138+[2]YY!I138+'[2]Zone verzi'!J137+'[2]67020330'!J137+[2]XX!I138+'[2]6703004'!J137+'[2]67020306'!J137+'[2]670250'!J137</f>
        <v>0</v>
      </c>
      <c r="K142" s="117">
        <f>[2]CSM!K138+[2]YY!J138+'[2]Zone verzi'!K137+'[2]67020330'!K137+[2]XX!J138+'[2]6703004'!K137+'[2]67020306'!K137+'[2]670250'!K137</f>
        <v>0</v>
      </c>
      <c r="L142" s="117">
        <f>[2]CSM!L138+[2]YY!K138+'[2]Zone verzi'!L137+'[2]67020330'!L137+[2]XX!K138+'[2]6703004'!L137+'[2]67020306'!L137+'[2]670250'!L137</f>
        <v>0</v>
      </c>
    </row>
    <row r="143" spans="1:12" s="49" customFormat="1" ht="20.100000000000001" hidden="1" customHeight="1">
      <c r="A143" s="25"/>
      <c r="B143" s="41" t="s">
        <v>255</v>
      </c>
      <c r="C143" s="213" t="s">
        <v>256</v>
      </c>
      <c r="D143" s="116"/>
      <c r="E143" s="117" t="e">
        <f>#REF!+[2]CSM!E139+#REF!+[2]YY!D139+'[2]Zone verzi'!E138+'[2]67020330'!E138+[2]XX!D139+'[2]6703004'!E138+'[2]67020306'!E138+'[2]670250'!E138</f>
        <v>#REF!</v>
      </c>
      <c r="F143" s="117">
        <f>[2]CSM!F139+[2]YY!E139+'[2]Zone verzi'!F138+'[2]67020330'!F138+[2]XX!E139+'[2]6703004'!F138+'[2]67020306'!F138+'[2]670250'!F138</f>
        <v>0</v>
      </c>
      <c r="G143" s="117">
        <f>[2]CSM!G139+[2]YY!F139+'[2]Zone verzi'!G138+'[2]67020330'!G138+[2]XX!F139+'[2]6703004'!G138+'[2]67020306'!G138+'[2]670250'!G138</f>
        <v>0</v>
      </c>
      <c r="H143" s="117">
        <f>[2]CSM!H139+[2]YY!G139+'[2]Zone verzi'!H138+'[2]67020330'!H138+[2]XX!G139+'[2]6703004'!H138+'[2]67020306'!H138+'[2]670250'!H138</f>
        <v>0</v>
      </c>
      <c r="I143" s="117">
        <f>[2]CSM!I139+[2]YY!H139+'[2]Zone verzi'!I138+'[2]67020330'!I138+[2]XX!H139+'[2]6703004'!I138+'[2]67020306'!I138+'[2]670250'!I138</f>
        <v>0</v>
      </c>
      <c r="J143" s="117">
        <f>[2]CSM!J139+[2]YY!I139+'[2]Zone verzi'!J138+'[2]67020330'!J138+[2]XX!I139+'[2]6703004'!J138+'[2]67020306'!J138+'[2]670250'!J138</f>
        <v>0</v>
      </c>
      <c r="K143" s="117">
        <f>[2]CSM!K139+[2]YY!J139+'[2]Zone verzi'!K138+'[2]67020330'!K138+[2]XX!J139+'[2]6703004'!K138+'[2]67020306'!K138+'[2]670250'!K138</f>
        <v>0</v>
      </c>
      <c r="L143" s="117">
        <f>[2]CSM!L139+[2]YY!K139+'[2]Zone verzi'!L138+'[2]67020330'!L138+[2]XX!K139+'[2]6703004'!L138+'[2]67020306'!L138+'[2]670250'!L138</f>
        <v>0</v>
      </c>
    </row>
    <row r="144" spans="1:12" s="51" customFormat="1" ht="20.100000000000001" hidden="1" customHeight="1">
      <c r="A144" s="58"/>
      <c r="B144" s="59" t="s">
        <v>257</v>
      </c>
      <c r="C144" s="214" t="s">
        <v>258</v>
      </c>
      <c r="D144" s="132"/>
      <c r="E144" s="133" t="e">
        <f>#REF!+[2]CSM!E140+#REF!+[2]YY!D140+'[2]Zone verzi'!E139+'[2]67020330'!E139+[2]XX!D140+'[2]6703004'!E139+'[2]67020306'!E139+'[2]670250'!E139</f>
        <v>#REF!</v>
      </c>
      <c r="F144" s="117">
        <f>[2]CSM!F140+[2]YY!E140+'[2]Zone verzi'!F139+'[2]67020330'!F139+[2]XX!E140+'[2]6703004'!F139+'[2]67020306'!F139+'[2]670250'!F139</f>
        <v>0</v>
      </c>
      <c r="G144" s="117">
        <f>[2]CSM!G140+[2]YY!F140+'[2]Zone verzi'!G139+'[2]67020330'!G139+[2]XX!F140+'[2]6703004'!G139+'[2]67020306'!G139+'[2]670250'!G139</f>
        <v>0</v>
      </c>
      <c r="H144" s="117">
        <f>[2]CSM!H140+[2]YY!G140+'[2]Zone verzi'!H139+'[2]67020330'!H139+[2]XX!G140+'[2]6703004'!H139+'[2]67020306'!H139+'[2]670250'!H139</f>
        <v>0</v>
      </c>
      <c r="I144" s="117">
        <f>[2]CSM!I140+[2]YY!H140+'[2]Zone verzi'!I139+'[2]67020330'!I139+[2]XX!H140+'[2]6703004'!I139+'[2]67020306'!I139+'[2]670250'!I139</f>
        <v>0</v>
      </c>
      <c r="J144" s="117">
        <f>[2]CSM!J140+[2]YY!I140+'[2]Zone verzi'!J139+'[2]67020330'!J139+[2]XX!I140+'[2]6703004'!J139+'[2]67020306'!J139+'[2]670250'!J139</f>
        <v>0</v>
      </c>
      <c r="K144" s="117">
        <f>[2]CSM!K140+[2]YY!J140+'[2]Zone verzi'!K139+'[2]67020330'!K139+[2]XX!J140+'[2]6703004'!K139+'[2]67020306'!K139+'[2]670250'!K139</f>
        <v>0</v>
      </c>
      <c r="L144" s="117">
        <f>[2]CSM!L140+[2]YY!K140+'[2]Zone verzi'!L139+'[2]67020330'!L139+[2]XX!K140+'[2]6703004'!L139+'[2]67020306'!L139+'[2]670250'!L139</f>
        <v>0</v>
      </c>
    </row>
    <row r="145" spans="1:12" s="51" customFormat="1" ht="20.100000000000001" hidden="1" customHeight="1">
      <c r="A145" s="58"/>
      <c r="B145" s="59" t="s">
        <v>259</v>
      </c>
      <c r="C145" s="214" t="s">
        <v>260</v>
      </c>
      <c r="D145" s="132"/>
      <c r="E145" s="133" t="e">
        <f>#REF!+[2]CSM!E141+#REF!+[2]YY!D141+'[2]Zone verzi'!E140+'[2]67020330'!E140+[2]XX!D141+'[2]6703004'!E140+'[2]67020306'!E140+'[2]670250'!E140</f>
        <v>#REF!</v>
      </c>
      <c r="F145" s="117">
        <f>[2]CSM!F141+[2]YY!E141+'[2]Zone verzi'!F140+'[2]67020330'!F140+[2]XX!E141+'[2]6703004'!F140+'[2]67020306'!F140+'[2]670250'!F140</f>
        <v>0</v>
      </c>
      <c r="G145" s="117">
        <f>[2]CSM!G141+[2]YY!F141+'[2]Zone verzi'!G140+'[2]67020330'!G140+[2]XX!F141+'[2]6703004'!G140+'[2]67020306'!G140+'[2]670250'!G140</f>
        <v>0</v>
      </c>
      <c r="H145" s="117">
        <f>[2]CSM!H141+[2]YY!G141+'[2]Zone verzi'!H140+'[2]67020330'!H140+[2]XX!G141+'[2]6703004'!H140+'[2]67020306'!H140+'[2]670250'!H140</f>
        <v>0</v>
      </c>
      <c r="I145" s="117">
        <f>[2]CSM!I141+[2]YY!H141+'[2]Zone verzi'!I140+'[2]67020330'!I140+[2]XX!H141+'[2]6703004'!I140+'[2]67020306'!I140+'[2]670250'!I140</f>
        <v>0</v>
      </c>
      <c r="J145" s="117">
        <f>[2]CSM!J141+[2]YY!I141+'[2]Zone verzi'!J140+'[2]67020330'!J140+[2]XX!I141+'[2]6703004'!J140+'[2]67020306'!J140+'[2]670250'!J140</f>
        <v>0</v>
      </c>
      <c r="K145" s="117">
        <f>[2]CSM!K141+[2]YY!J141+'[2]Zone verzi'!K140+'[2]67020330'!K140+[2]XX!J141+'[2]6703004'!K140+'[2]67020306'!K140+'[2]670250'!K140</f>
        <v>0</v>
      </c>
      <c r="L145" s="117">
        <f>[2]CSM!L141+[2]YY!K141+'[2]Zone verzi'!L140+'[2]67020330'!L140+[2]XX!K141+'[2]6703004'!L140+'[2]67020306'!L140+'[2]670250'!L140</f>
        <v>0</v>
      </c>
    </row>
    <row r="146" spans="1:12" s="51" customFormat="1" ht="20.100000000000001" hidden="1" customHeight="1">
      <c r="A146" s="58"/>
      <c r="B146" s="59" t="s">
        <v>261</v>
      </c>
      <c r="C146" s="214" t="s">
        <v>262</v>
      </c>
      <c r="D146" s="132"/>
      <c r="E146" s="133" t="e">
        <f>#REF!+[2]CSM!E142+#REF!+[2]YY!D142+'[2]Zone verzi'!E141+'[2]67020330'!E141+[2]XX!D142+'[2]6703004'!E141+'[2]67020306'!E141+'[2]670250'!E141</f>
        <v>#REF!</v>
      </c>
      <c r="F146" s="117">
        <f>[2]CSM!F142+[2]YY!E142+'[2]Zone verzi'!F141+'[2]67020330'!F141+[2]XX!E142+'[2]6703004'!F141+'[2]67020306'!F141+'[2]670250'!F141</f>
        <v>0</v>
      </c>
      <c r="G146" s="117">
        <f>[2]CSM!G142+[2]YY!F142+'[2]Zone verzi'!G141+'[2]67020330'!G141+[2]XX!F142+'[2]6703004'!G141+'[2]67020306'!G141+'[2]670250'!G141</f>
        <v>0</v>
      </c>
      <c r="H146" s="117">
        <f>[2]CSM!H142+[2]YY!G142+'[2]Zone verzi'!H141+'[2]67020330'!H141+[2]XX!G142+'[2]6703004'!H141+'[2]67020306'!H141+'[2]670250'!H141</f>
        <v>0</v>
      </c>
      <c r="I146" s="117">
        <f>[2]CSM!I142+[2]YY!H142+'[2]Zone verzi'!I141+'[2]67020330'!I141+[2]XX!H142+'[2]6703004'!I141+'[2]67020306'!I141+'[2]670250'!I141</f>
        <v>0</v>
      </c>
      <c r="J146" s="117">
        <f>[2]CSM!J142+[2]YY!I142+'[2]Zone verzi'!J141+'[2]67020330'!J141+[2]XX!I142+'[2]6703004'!J141+'[2]67020306'!J141+'[2]670250'!J141</f>
        <v>0</v>
      </c>
      <c r="K146" s="117">
        <f>[2]CSM!K142+[2]YY!J142+'[2]Zone verzi'!K141+'[2]67020330'!K141+[2]XX!J142+'[2]6703004'!K141+'[2]67020306'!K141+'[2]670250'!K141</f>
        <v>0</v>
      </c>
      <c r="L146" s="117">
        <f>[2]CSM!L142+[2]YY!K142+'[2]Zone verzi'!L141+'[2]67020330'!L141+[2]XX!K142+'[2]6703004'!L141+'[2]67020306'!L141+'[2]670250'!L141</f>
        <v>0</v>
      </c>
    </row>
    <row r="147" spans="1:12" s="51" customFormat="1" ht="20.100000000000001" hidden="1" customHeight="1">
      <c r="A147" s="45" t="s">
        <v>263</v>
      </c>
      <c r="B147" s="45"/>
      <c r="C147" s="215" t="s">
        <v>264</v>
      </c>
      <c r="D147" s="112"/>
      <c r="E147" s="113" t="e">
        <f>#REF!+[2]CSM!E143+#REF!+[2]YY!D143+'[2]Zone verzi'!E142+'[2]67020330'!E142+[2]XX!D143+'[2]6703004'!E142+'[2]67020306'!E142+'[2]670250'!E142</f>
        <v>#REF!</v>
      </c>
      <c r="F147" s="117">
        <f>[2]CSM!F143+[2]YY!E143+'[2]Zone verzi'!F142+'[2]67020330'!F142+[2]XX!E143+'[2]6703004'!F142+'[2]67020306'!F142+'[2]670250'!F142</f>
        <v>0</v>
      </c>
      <c r="G147" s="117">
        <f>[2]CSM!G143+[2]YY!F143+'[2]Zone verzi'!G142+'[2]67020330'!G142+[2]XX!F143+'[2]6703004'!G142+'[2]67020306'!G142+'[2]670250'!G142</f>
        <v>0</v>
      </c>
      <c r="H147" s="117">
        <f>[2]CSM!H143+[2]YY!G143+'[2]Zone verzi'!H142+'[2]67020330'!H142+[2]XX!G143+'[2]6703004'!H142+'[2]67020306'!H142+'[2]670250'!H142</f>
        <v>0</v>
      </c>
      <c r="I147" s="117">
        <f>[2]CSM!I143+[2]YY!H143+'[2]Zone verzi'!I142+'[2]67020330'!I142+[2]XX!H143+'[2]6703004'!I142+'[2]67020306'!I142+'[2]670250'!I142</f>
        <v>0</v>
      </c>
      <c r="J147" s="117">
        <f>[2]CSM!J143+[2]YY!I143+'[2]Zone verzi'!J142+'[2]67020330'!J142+[2]XX!I143+'[2]6703004'!J142+'[2]67020306'!J142+'[2]670250'!J142</f>
        <v>0</v>
      </c>
      <c r="K147" s="117">
        <f>[2]CSM!K143+[2]YY!J143+'[2]Zone verzi'!K142+'[2]67020330'!K142+[2]XX!J143+'[2]6703004'!K142+'[2]67020306'!K142+'[2]670250'!K142</f>
        <v>0</v>
      </c>
      <c r="L147" s="117">
        <f>[2]CSM!L143+[2]YY!K143+'[2]Zone verzi'!L142+'[2]67020330'!L142+[2]XX!K143+'[2]6703004'!L142+'[2]67020306'!L142+'[2]670250'!L142</f>
        <v>0</v>
      </c>
    </row>
    <row r="148" spans="1:12" s="49" customFormat="1" ht="20.100000000000001" hidden="1" customHeight="1">
      <c r="A148" s="22" t="s">
        <v>265</v>
      </c>
      <c r="B148" s="22"/>
      <c r="C148" s="216" t="s">
        <v>266</v>
      </c>
      <c r="D148" s="114"/>
      <c r="E148" s="115" t="e">
        <f>#REF!+[2]CSM!E144+#REF!+[2]YY!D144+'[2]Zone verzi'!E143+'[2]67020330'!E143+[2]XX!D144+'[2]6703004'!E143+'[2]67020306'!E143+'[2]670250'!E143</f>
        <v>#REF!</v>
      </c>
      <c r="F148" s="117">
        <f>[2]CSM!F144+[2]YY!E144+'[2]Zone verzi'!F143+'[2]67020330'!F143+[2]XX!E144+'[2]6703004'!F143+'[2]67020306'!F143+'[2]670250'!F143</f>
        <v>0</v>
      </c>
      <c r="G148" s="117">
        <f>[2]CSM!G144+[2]YY!F144+'[2]Zone verzi'!G143+'[2]67020330'!G143+[2]XX!F144+'[2]6703004'!G143+'[2]67020306'!G143+'[2]670250'!G143</f>
        <v>0</v>
      </c>
      <c r="H148" s="117">
        <f>[2]CSM!H144+[2]YY!G144+'[2]Zone verzi'!H143+'[2]67020330'!H143+[2]XX!G144+'[2]6703004'!H143+'[2]67020306'!H143+'[2]670250'!H143</f>
        <v>0</v>
      </c>
      <c r="I148" s="117">
        <f>[2]CSM!I144+[2]YY!H144+'[2]Zone verzi'!I143+'[2]67020330'!I143+[2]XX!H144+'[2]6703004'!I143+'[2]67020306'!I143+'[2]670250'!I143</f>
        <v>0</v>
      </c>
      <c r="J148" s="117">
        <f>[2]CSM!J144+[2]YY!I144+'[2]Zone verzi'!J143+'[2]67020330'!J143+[2]XX!I144+'[2]6703004'!J143+'[2]67020306'!J143+'[2]670250'!J143</f>
        <v>0</v>
      </c>
      <c r="K148" s="117">
        <f>[2]CSM!K144+[2]YY!J144+'[2]Zone verzi'!K143+'[2]67020330'!K143+[2]XX!J144+'[2]6703004'!K143+'[2]67020306'!K143+'[2]670250'!K143</f>
        <v>0</v>
      </c>
      <c r="L148" s="117">
        <f>[2]CSM!L144+[2]YY!K144+'[2]Zone verzi'!L143+'[2]67020330'!L143+[2]XX!K144+'[2]6703004'!L143+'[2]67020306'!L143+'[2]670250'!L143</f>
        <v>0</v>
      </c>
    </row>
    <row r="149" spans="1:12" s="49" customFormat="1" ht="20.100000000000001" hidden="1" customHeight="1">
      <c r="A149" s="61"/>
      <c r="B149" s="32" t="s">
        <v>267</v>
      </c>
      <c r="C149" s="213" t="s">
        <v>268</v>
      </c>
      <c r="D149" s="116"/>
      <c r="E149" s="117" t="e">
        <f>#REF!+[2]CSM!E145+#REF!+[2]YY!D145+'[2]Zone verzi'!E144+'[2]67020330'!E144+[2]XX!D145+'[2]6703004'!E144+'[2]67020306'!E144+'[2]670250'!E144</f>
        <v>#REF!</v>
      </c>
      <c r="F149" s="117">
        <f>[2]CSM!F145+[2]YY!E145+'[2]Zone verzi'!F144+'[2]67020330'!F144+[2]XX!E145+'[2]6703004'!F144+'[2]67020306'!F144+'[2]670250'!F144</f>
        <v>0</v>
      </c>
      <c r="G149" s="117">
        <f>[2]CSM!G145+[2]YY!F145+'[2]Zone verzi'!G144+'[2]67020330'!G144+[2]XX!F145+'[2]6703004'!G144+'[2]67020306'!G144+'[2]670250'!G144</f>
        <v>0</v>
      </c>
      <c r="H149" s="117">
        <f>[2]CSM!H145+[2]YY!G145+'[2]Zone verzi'!H144+'[2]67020330'!H144+[2]XX!G145+'[2]6703004'!H144+'[2]67020306'!H144+'[2]670250'!H144</f>
        <v>0</v>
      </c>
      <c r="I149" s="117">
        <f>[2]CSM!I145+[2]YY!H145+'[2]Zone verzi'!I144+'[2]67020330'!I144+[2]XX!H145+'[2]6703004'!I144+'[2]67020306'!I144+'[2]670250'!I144</f>
        <v>0</v>
      </c>
      <c r="J149" s="117">
        <f>[2]CSM!J145+[2]YY!I145+'[2]Zone verzi'!J144+'[2]67020330'!J144+[2]XX!I145+'[2]6703004'!J144+'[2]67020306'!J144+'[2]670250'!J144</f>
        <v>0</v>
      </c>
      <c r="K149" s="117">
        <f>[2]CSM!K145+[2]YY!J145+'[2]Zone verzi'!K144+'[2]67020330'!K144+[2]XX!J145+'[2]6703004'!K144+'[2]67020306'!K144+'[2]670250'!K144</f>
        <v>0</v>
      </c>
      <c r="L149" s="117">
        <f>[2]CSM!L145+[2]YY!K145+'[2]Zone verzi'!L144+'[2]67020330'!L144+[2]XX!K145+'[2]6703004'!L144+'[2]67020306'!L144+'[2]670250'!L144</f>
        <v>0</v>
      </c>
    </row>
    <row r="150" spans="1:12" s="49" customFormat="1" ht="20.100000000000001" hidden="1" customHeight="1">
      <c r="A150" s="61"/>
      <c r="B150" s="32" t="s">
        <v>269</v>
      </c>
      <c r="C150" s="213" t="s">
        <v>270</v>
      </c>
      <c r="D150" s="116"/>
      <c r="E150" s="117" t="e">
        <f>#REF!+[2]CSM!E146+#REF!+[2]YY!D146+'[2]Zone verzi'!E145+'[2]67020330'!E145+[2]XX!D146+'[2]6703004'!E145+'[2]67020306'!E145+'[2]670250'!E145</f>
        <v>#REF!</v>
      </c>
      <c r="F150" s="117">
        <f>[2]CSM!F146+[2]YY!E146+'[2]Zone verzi'!F145+'[2]67020330'!F145+[2]XX!E146+'[2]6703004'!F145+'[2]67020306'!F145+'[2]670250'!F145</f>
        <v>0</v>
      </c>
      <c r="G150" s="117">
        <f>[2]CSM!G146+[2]YY!F146+'[2]Zone verzi'!G145+'[2]67020330'!G145+[2]XX!F146+'[2]6703004'!G145+'[2]67020306'!G145+'[2]670250'!G145</f>
        <v>0</v>
      </c>
      <c r="H150" s="117">
        <f>[2]CSM!H146+[2]YY!G146+'[2]Zone verzi'!H145+'[2]67020330'!H145+[2]XX!G146+'[2]6703004'!H145+'[2]67020306'!H145+'[2]670250'!H145</f>
        <v>0</v>
      </c>
      <c r="I150" s="117">
        <f>[2]CSM!I146+[2]YY!H146+'[2]Zone verzi'!I145+'[2]67020330'!I145+[2]XX!H146+'[2]6703004'!I145+'[2]67020306'!I145+'[2]670250'!I145</f>
        <v>0</v>
      </c>
      <c r="J150" s="117">
        <f>[2]CSM!J146+[2]YY!I146+'[2]Zone verzi'!J145+'[2]67020330'!J145+[2]XX!I146+'[2]6703004'!J145+'[2]67020306'!J145+'[2]670250'!J145</f>
        <v>0</v>
      </c>
      <c r="K150" s="117">
        <f>[2]CSM!K146+[2]YY!J146+'[2]Zone verzi'!K145+'[2]67020330'!K145+[2]XX!J146+'[2]6703004'!K145+'[2]67020306'!K145+'[2]670250'!K145</f>
        <v>0</v>
      </c>
      <c r="L150" s="117">
        <f>[2]CSM!L146+[2]YY!K146+'[2]Zone verzi'!L145+'[2]67020330'!L145+[2]XX!K146+'[2]6703004'!L145+'[2]67020306'!L145+'[2]670250'!L145</f>
        <v>0</v>
      </c>
    </row>
    <row r="151" spans="1:12" s="49" customFormat="1" ht="20.100000000000001" hidden="1" customHeight="1">
      <c r="A151" s="62" t="s">
        <v>271</v>
      </c>
      <c r="B151" s="63"/>
      <c r="C151" s="217" t="s">
        <v>272</v>
      </c>
      <c r="D151" s="134"/>
      <c r="E151" s="135" t="e">
        <f>#REF!+[2]CSM!E147+#REF!+[2]YY!D147+'[2]Zone verzi'!E146+'[2]67020330'!E146+[2]XX!D147+'[2]6703004'!E146+'[2]67020306'!E146+'[2]670250'!E146</f>
        <v>#REF!</v>
      </c>
      <c r="F151" s="117">
        <f>[2]CSM!F147+[2]YY!E147+'[2]Zone verzi'!F146+'[2]67020330'!F146+[2]XX!E147+'[2]6703004'!F146+'[2]67020306'!F146+'[2]670250'!F146</f>
        <v>0</v>
      </c>
      <c r="G151" s="117">
        <f>[2]CSM!G147+[2]YY!F147+'[2]Zone verzi'!G146+'[2]67020330'!G146+[2]XX!F147+'[2]6703004'!G146+'[2]67020306'!G146+'[2]670250'!G146</f>
        <v>0</v>
      </c>
      <c r="H151" s="117">
        <f>[2]CSM!H147+[2]YY!G147+'[2]Zone verzi'!H146+'[2]67020330'!H146+[2]XX!G147+'[2]6703004'!H146+'[2]67020306'!H146+'[2]670250'!H146</f>
        <v>0</v>
      </c>
      <c r="I151" s="117">
        <f>[2]CSM!I147+[2]YY!H147+'[2]Zone verzi'!I146+'[2]67020330'!I146+[2]XX!H147+'[2]6703004'!I146+'[2]67020306'!I146+'[2]670250'!I146</f>
        <v>0</v>
      </c>
      <c r="J151" s="117">
        <f>[2]CSM!J147+[2]YY!I147+'[2]Zone verzi'!J146+'[2]67020330'!J146+[2]XX!I147+'[2]6703004'!J146+'[2]67020306'!J146+'[2]670250'!J146</f>
        <v>0</v>
      </c>
      <c r="K151" s="117">
        <f>[2]CSM!K147+[2]YY!J147+'[2]Zone verzi'!K146+'[2]67020330'!K146+[2]XX!J147+'[2]6703004'!K146+'[2]67020306'!K146+'[2]670250'!K146</f>
        <v>0</v>
      </c>
      <c r="L151" s="117">
        <f>[2]CSM!L147+[2]YY!K147+'[2]Zone verzi'!L146+'[2]67020330'!L146+[2]XX!K147+'[2]6703004'!L146+'[2]67020306'!L146+'[2]670250'!L146</f>
        <v>0</v>
      </c>
    </row>
    <row r="152" spans="1:12" s="49" customFormat="1" ht="15.75" hidden="1">
      <c r="A152" s="65" t="s">
        <v>273</v>
      </c>
      <c r="B152" s="33"/>
      <c r="C152" s="216" t="s">
        <v>274</v>
      </c>
      <c r="D152" s="114"/>
      <c r="E152" s="115" t="e">
        <f>#REF!+[2]CSM!E148+#REF!+[2]YY!D148+'[2]Zone verzi'!E147+'[2]67020330'!E147+[2]XX!D148+'[2]6703004'!E147+'[2]67020306'!E147+'[2]670250'!E147</f>
        <v>#REF!</v>
      </c>
      <c r="F152" s="117">
        <f>[2]CSM!F148+[2]YY!E148+'[2]Zone verzi'!F147+'[2]67020330'!F147+[2]XX!E148+'[2]6703004'!F147+'[2]67020306'!F147+'[2]670250'!F147</f>
        <v>0</v>
      </c>
      <c r="G152" s="117">
        <f>[2]CSM!G148+[2]YY!F148+'[2]Zone verzi'!G147+'[2]67020330'!G147+[2]XX!F148+'[2]6703004'!G147+'[2]67020306'!G147+'[2]670250'!G147</f>
        <v>0</v>
      </c>
      <c r="H152" s="117">
        <f>[2]CSM!H148+[2]YY!G148+'[2]Zone verzi'!H147+'[2]67020330'!H147+[2]XX!G148+'[2]6703004'!H147+'[2]67020306'!H147+'[2]670250'!H147</f>
        <v>0</v>
      </c>
      <c r="I152" s="117">
        <f>[2]CSM!I148+[2]YY!H148+'[2]Zone verzi'!I147+'[2]67020330'!I147+[2]XX!H148+'[2]6703004'!I147+'[2]67020306'!I147+'[2]670250'!I147</f>
        <v>0</v>
      </c>
      <c r="J152" s="117">
        <f>[2]CSM!J148+[2]YY!I148+'[2]Zone verzi'!J147+'[2]67020330'!J147+[2]XX!I148+'[2]6703004'!J147+'[2]67020306'!J147+'[2]670250'!J147</f>
        <v>0</v>
      </c>
      <c r="K152" s="117">
        <f>[2]CSM!K148+[2]YY!J148+'[2]Zone verzi'!K147+'[2]67020330'!K147+[2]XX!J148+'[2]6703004'!K147+'[2]67020306'!K147+'[2]670250'!K147</f>
        <v>0</v>
      </c>
      <c r="L152" s="117">
        <f>[2]CSM!L148+[2]YY!K148+'[2]Zone verzi'!L147+'[2]67020330'!L147+[2]XX!K148+'[2]6703004'!L147+'[2]67020306'!L147+'[2]670250'!L147</f>
        <v>0</v>
      </c>
    </row>
    <row r="153" spans="1:12" s="49" customFormat="1" ht="15.75" hidden="1">
      <c r="A153" s="31"/>
      <c r="B153" s="66" t="s">
        <v>275</v>
      </c>
      <c r="C153" s="213" t="s">
        <v>276</v>
      </c>
      <c r="D153" s="116"/>
      <c r="E153" s="117" t="e">
        <f>#REF!+[2]CSM!E149+#REF!+[2]YY!D149+'[2]Zone verzi'!E148+'[2]67020330'!E148+[2]XX!D149+'[2]6703004'!E148+'[2]67020306'!E148+'[2]670250'!E148</f>
        <v>#REF!</v>
      </c>
      <c r="F153" s="117">
        <f>[2]CSM!F149+[2]YY!E149+'[2]Zone verzi'!F148+'[2]67020330'!F148+[2]XX!E149+'[2]6703004'!F148+'[2]67020306'!F148+'[2]670250'!F148</f>
        <v>0</v>
      </c>
      <c r="G153" s="117">
        <f>[2]CSM!G149+[2]YY!F149+'[2]Zone verzi'!G148+'[2]67020330'!G148+[2]XX!F149+'[2]6703004'!G148+'[2]67020306'!G148+'[2]670250'!G148</f>
        <v>0</v>
      </c>
      <c r="H153" s="117">
        <f>[2]CSM!H149+[2]YY!G149+'[2]Zone verzi'!H148+'[2]67020330'!H148+[2]XX!G149+'[2]6703004'!H148+'[2]67020306'!H148+'[2]670250'!H148</f>
        <v>0</v>
      </c>
      <c r="I153" s="117">
        <f>[2]CSM!I149+[2]YY!H149+'[2]Zone verzi'!I148+'[2]67020330'!I148+[2]XX!H149+'[2]6703004'!I148+'[2]67020306'!I148+'[2]670250'!I148</f>
        <v>0</v>
      </c>
      <c r="J153" s="117">
        <f>[2]CSM!J149+[2]YY!I149+'[2]Zone verzi'!J148+'[2]67020330'!J148+[2]XX!I149+'[2]6703004'!J148+'[2]67020306'!J148+'[2]670250'!J148</f>
        <v>0</v>
      </c>
      <c r="K153" s="117">
        <f>[2]CSM!K149+[2]YY!J149+'[2]Zone verzi'!K148+'[2]67020330'!K148+[2]XX!J149+'[2]6703004'!K148+'[2]67020306'!K148+'[2]670250'!K148</f>
        <v>0</v>
      </c>
      <c r="L153" s="117">
        <f>[2]CSM!L149+[2]YY!K149+'[2]Zone verzi'!L148+'[2]67020330'!L148+[2]XX!K149+'[2]6703004'!L148+'[2]67020306'!L148+'[2]670250'!L148</f>
        <v>0</v>
      </c>
    </row>
    <row r="154" spans="1:12" s="49" customFormat="1" ht="15.75" hidden="1">
      <c r="A154" s="37"/>
      <c r="B154" s="66" t="s">
        <v>277</v>
      </c>
      <c r="C154" s="213" t="s">
        <v>278</v>
      </c>
      <c r="D154" s="116"/>
      <c r="E154" s="117" t="e">
        <f>#REF!+[2]CSM!E150+#REF!+[2]YY!D150+'[2]Zone verzi'!E149+'[2]67020330'!E149+[2]XX!D150+'[2]6703004'!E149+'[2]67020306'!E149+'[2]670250'!E149</f>
        <v>#REF!</v>
      </c>
      <c r="F154" s="117">
        <f>[2]CSM!F150+[2]YY!E150+'[2]Zone verzi'!F149+'[2]67020330'!F149+[2]XX!E150+'[2]6703004'!F149+'[2]67020306'!F149+'[2]670250'!F149</f>
        <v>0</v>
      </c>
      <c r="G154" s="117">
        <f>[2]CSM!G150+[2]YY!F150+'[2]Zone verzi'!G149+'[2]67020330'!G149+[2]XX!F150+'[2]6703004'!G149+'[2]67020306'!G149+'[2]670250'!G149</f>
        <v>0</v>
      </c>
      <c r="H154" s="117">
        <f>[2]CSM!H150+[2]YY!G150+'[2]Zone verzi'!H149+'[2]67020330'!H149+[2]XX!G150+'[2]6703004'!H149+'[2]67020306'!H149+'[2]670250'!H149</f>
        <v>0</v>
      </c>
      <c r="I154" s="117">
        <f>[2]CSM!I150+[2]YY!H150+'[2]Zone verzi'!I149+'[2]67020330'!I149+[2]XX!H150+'[2]6703004'!I149+'[2]67020306'!I149+'[2]670250'!I149</f>
        <v>0</v>
      </c>
      <c r="J154" s="117">
        <f>[2]CSM!J150+[2]YY!I150+'[2]Zone verzi'!J149+'[2]67020330'!J149+[2]XX!I150+'[2]6703004'!J149+'[2]67020306'!J149+'[2]670250'!J149</f>
        <v>0</v>
      </c>
      <c r="K154" s="117">
        <f>[2]CSM!K150+[2]YY!J150+'[2]Zone verzi'!K149+'[2]67020330'!K149+[2]XX!J150+'[2]6703004'!K149+'[2]67020306'!K149+'[2]670250'!K149</f>
        <v>0</v>
      </c>
      <c r="L154" s="117">
        <f>[2]CSM!L150+[2]YY!K150+'[2]Zone verzi'!L149+'[2]67020330'!L149+[2]XX!K150+'[2]6703004'!L149+'[2]67020306'!L149+'[2]670250'!L149</f>
        <v>0</v>
      </c>
    </row>
    <row r="155" spans="1:12" s="49" customFormat="1" ht="20.100000000000001" hidden="1" customHeight="1">
      <c r="A155" s="37"/>
      <c r="B155" s="66" t="s">
        <v>279</v>
      </c>
      <c r="C155" s="213" t="s">
        <v>280</v>
      </c>
      <c r="D155" s="116"/>
      <c r="E155" s="117" t="e">
        <f>#REF!+[2]CSM!E151+#REF!+[2]YY!D151+'[2]Zone verzi'!E150+'[2]67020330'!E150+[2]XX!D151+'[2]6703004'!E150+'[2]67020306'!E150+'[2]670250'!E150</f>
        <v>#REF!</v>
      </c>
      <c r="F155" s="117">
        <f>[2]CSM!F151+[2]YY!E151+'[2]Zone verzi'!F150+'[2]67020330'!F150+[2]XX!E151+'[2]6703004'!F150+'[2]67020306'!F150+'[2]670250'!F150</f>
        <v>0</v>
      </c>
      <c r="G155" s="117">
        <f>[2]CSM!G151+[2]YY!F151+'[2]Zone verzi'!G150+'[2]67020330'!G150+[2]XX!F151+'[2]6703004'!G150+'[2]67020306'!G150+'[2]670250'!G150</f>
        <v>0</v>
      </c>
      <c r="H155" s="117">
        <f>[2]CSM!H151+[2]YY!G151+'[2]Zone verzi'!H150+'[2]67020330'!H150+[2]XX!G151+'[2]6703004'!H150+'[2]67020306'!H150+'[2]670250'!H150</f>
        <v>0</v>
      </c>
      <c r="I155" s="117">
        <f>[2]CSM!I151+[2]YY!H151+'[2]Zone verzi'!I150+'[2]67020330'!I150+[2]XX!H151+'[2]6703004'!I150+'[2]67020306'!I150+'[2]670250'!I150</f>
        <v>0</v>
      </c>
      <c r="J155" s="117">
        <f>[2]CSM!J151+[2]YY!I151+'[2]Zone verzi'!J150+'[2]67020330'!J150+[2]XX!I151+'[2]6703004'!J150+'[2]67020306'!J150+'[2]670250'!J150</f>
        <v>0</v>
      </c>
      <c r="K155" s="117">
        <f>[2]CSM!K151+[2]YY!J151+'[2]Zone verzi'!K150+'[2]67020330'!K150+[2]XX!J151+'[2]6703004'!K150+'[2]67020306'!K150+'[2]670250'!K150</f>
        <v>0</v>
      </c>
      <c r="L155" s="117">
        <f>[2]CSM!L151+[2]YY!K151+'[2]Zone verzi'!L150+'[2]67020330'!L150+[2]XX!K151+'[2]6703004'!L150+'[2]67020306'!L150+'[2]670250'!L150</f>
        <v>0</v>
      </c>
    </row>
    <row r="156" spans="1:12" s="49" customFormat="1" ht="15.75" hidden="1">
      <c r="A156" s="37"/>
      <c r="B156" s="66" t="s">
        <v>281</v>
      </c>
      <c r="C156" s="213" t="s">
        <v>282</v>
      </c>
      <c r="D156" s="116"/>
      <c r="E156" s="117" t="e">
        <f>#REF!+[2]CSM!E152+#REF!+[2]YY!D152+'[2]Zone verzi'!E151+'[2]67020330'!E151+[2]XX!D152+'[2]6703004'!E151+'[2]67020306'!E151+'[2]670250'!E151</f>
        <v>#REF!</v>
      </c>
      <c r="F156" s="117">
        <f>[2]CSM!F152+[2]YY!E152+'[2]Zone verzi'!F151+'[2]67020330'!F151+[2]XX!E152+'[2]6703004'!F151+'[2]67020306'!F151+'[2]670250'!F151</f>
        <v>0</v>
      </c>
      <c r="G156" s="117">
        <f>[2]CSM!G152+[2]YY!F152+'[2]Zone verzi'!G151+'[2]67020330'!G151+[2]XX!F152+'[2]6703004'!G151+'[2]67020306'!G151+'[2]670250'!G151</f>
        <v>0</v>
      </c>
      <c r="H156" s="117">
        <f>[2]CSM!H152+[2]YY!G152+'[2]Zone verzi'!H151+'[2]67020330'!H151+[2]XX!G152+'[2]6703004'!H151+'[2]67020306'!H151+'[2]670250'!H151</f>
        <v>0</v>
      </c>
      <c r="I156" s="117">
        <f>[2]CSM!I152+[2]YY!H152+'[2]Zone verzi'!I151+'[2]67020330'!I151+[2]XX!H152+'[2]6703004'!I151+'[2]67020306'!I151+'[2]670250'!I151</f>
        <v>0</v>
      </c>
      <c r="J156" s="117">
        <f>[2]CSM!J152+[2]YY!I152+'[2]Zone verzi'!J151+'[2]67020330'!J151+[2]XX!I152+'[2]6703004'!J151+'[2]67020306'!J151+'[2]670250'!J151</f>
        <v>0</v>
      </c>
      <c r="K156" s="117">
        <f>[2]CSM!K152+[2]YY!J152+'[2]Zone verzi'!K151+'[2]67020330'!K151+[2]XX!J152+'[2]6703004'!K151+'[2]67020306'!K151+'[2]670250'!K151</f>
        <v>0</v>
      </c>
      <c r="L156" s="117">
        <f>[2]CSM!L152+[2]YY!K152+'[2]Zone verzi'!L151+'[2]67020330'!L151+[2]XX!K152+'[2]6703004'!L151+'[2]67020306'!L151+'[2]670250'!L151</f>
        <v>0</v>
      </c>
    </row>
    <row r="157" spans="1:12" s="49" customFormat="1" ht="15.75" hidden="1">
      <c r="A157" s="37"/>
      <c r="B157" s="66"/>
      <c r="C157" s="218"/>
      <c r="D157" s="136"/>
      <c r="E157" s="137">
        <v>0</v>
      </c>
      <c r="F157" s="117">
        <f>[2]CSM!F153+[2]YY!E153+'[2]Zone verzi'!F152+'[2]67020330'!F152+[2]XX!E153+'[2]6703004'!F152+'[2]67020306'!F152+'[2]670250'!F152</f>
        <v>0</v>
      </c>
      <c r="G157" s="117">
        <f>[2]CSM!G153+[2]YY!F153+'[2]Zone verzi'!G152+'[2]67020330'!G152+[2]XX!F153+'[2]6703004'!G152+'[2]67020306'!G152+'[2]670250'!G152</f>
        <v>0</v>
      </c>
      <c r="H157" s="117">
        <f>[2]CSM!H153+[2]YY!G153+'[2]Zone verzi'!H152+'[2]67020330'!H152+[2]XX!G153+'[2]6703004'!H152+'[2]67020306'!H152+'[2]670250'!H152</f>
        <v>0</v>
      </c>
      <c r="I157" s="117">
        <f>[2]CSM!I153+[2]YY!H153+'[2]Zone verzi'!I152+'[2]67020330'!I152+[2]XX!H153+'[2]6703004'!I152+'[2]67020306'!I152+'[2]670250'!I152</f>
        <v>0</v>
      </c>
      <c r="J157" s="117">
        <f>[2]CSM!J153+[2]YY!I153+'[2]Zone verzi'!J152+'[2]67020330'!J152+[2]XX!I153+'[2]6703004'!J152+'[2]67020306'!J152+'[2]670250'!J152</f>
        <v>0</v>
      </c>
      <c r="K157" s="117">
        <f>[2]CSM!K153+[2]YY!J153+'[2]Zone verzi'!K152+'[2]67020330'!K152+[2]XX!J153+'[2]6703004'!K152+'[2]67020306'!K152+'[2]670250'!K152</f>
        <v>0</v>
      </c>
      <c r="L157" s="117">
        <f>[2]CSM!L153+[2]YY!K153+'[2]Zone verzi'!L152+'[2]67020330'!L152+[2]XX!K153+'[2]6703004'!L152+'[2]67020306'!L152+'[2]670250'!L152</f>
        <v>0</v>
      </c>
    </row>
    <row r="158" spans="1:12" s="51" customFormat="1" ht="32.25" customHeight="1">
      <c r="A158" s="186" t="s">
        <v>283</v>
      </c>
      <c r="B158" s="187"/>
      <c r="C158" s="215" t="s">
        <v>284</v>
      </c>
      <c r="D158" s="112"/>
      <c r="E158" s="113">
        <f>E159+E160+E161+E162+E163+E164+E165+E166+E167</f>
        <v>0</v>
      </c>
      <c r="F158" s="113">
        <f>F159+F160+F161+F162+F163+F164+F165+F166+F167</f>
        <v>180000</v>
      </c>
      <c r="G158" s="113">
        <f t="shared" ref="G158:L158" si="16">G159+G160+G161+G162+G163+G164+G165+G166+G167</f>
        <v>424000</v>
      </c>
      <c r="H158" s="113">
        <f t="shared" si="16"/>
        <v>361000</v>
      </c>
      <c r="I158" s="113">
        <f t="shared" si="16"/>
        <v>361000</v>
      </c>
      <c r="J158" s="113">
        <f t="shared" si="16"/>
        <v>361000</v>
      </c>
      <c r="K158" s="113">
        <f t="shared" si="16"/>
        <v>0</v>
      </c>
      <c r="L158" s="113">
        <f t="shared" si="16"/>
        <v>361000</v>
      </c>
    </row>
    <row r="159" spans="1:12" s="49" customFormat="1" ht="15.75" hidden="1">
      <c r="A159" s="31" t="s">
        <v>285</v>
      </c>
      <c r="B159" s="24"/>
      <c r="C159" s="219" t="s">
        <v>286</v>
      </c>
      <c r="D159" s="131"/>
      <c r="E159" s="117">
        <v>0</v>
      </c>
      <c r="F159" s="117">
        <f>'[1]67.03.30'!F155</f>
        <v>0</v>
      </c>
      <c r="G159" s="117">
        <f>'[1]67.03.30'!G155</f>
        <v>0</v>
      </c>
      <c r="H159" s="117">
        <f>'[1]67.03.30'!H155</f>
        <v>0</v>
      </c>
      <c r="I159" s="117">
        <f>'[1]67.03.30'!I155</f>
        <v>0</v>
      </c>
      <c r="J159" s="117">
        <f>'[1]67.03.30'!J155</f>
        <v>0</v>
      </c>
      <c r="K159" s="117">
        <f>'[1]67.03.30'!K155</f>
        <v>0</v>
      </c>
      <c r="L159" s="117">
        <f>'[1]67.03.30'!L155</f>
        <v>0</v>
      </c>
    </row>
    <row r="160" spans="1:12" s="49" customFormat="1" ht="15.75" hidden="1">
      <c r="A160" s="24" t="s">
        <v>287</v>
      </c>
      <c r="B160" s="24"/>
      <c r="C160" s="219" t="s">
        <v>288</v>
      </c>
      <c r="D160" s="131"/>
      <c r="E160" s="117">
        <v>0</v>
      </c>
      <c r="F160" s="117">
        <f>'[1]67.03.30'!F156</f>
        <v>0</v>
      </c>
      <c r="G160" s="117">
        <f>'[1]67.03.30'!G156</f>
        <v>0</v>
      </c>
      <c r="H160" s="117">
        <f>'[1]67.03.30'!H156</f>
        <v>0</v>
      </c>
      <c r="I160" s="117">
        <f>'[1]67.03.30'!I156</f>
        <v>0</v>
      </c>
      <c r="J160" s="117">
        <f>'[1]67.03.30'!J156</f>
        <v>0</v>
      </c>
      <c r="K160" s="117">
        <f>'[1]67.03.30'!K156</f>
        <v>0</v>
      </c>
      <c r="L160" s="117">
        <f>'[1]67.03.30'!L156</f>
        <v>0</v>
      </c>
    </row>
    <row r="161" spans="1:12" s="49" customFormat="1" ht="15" hidden="1" customHeight="1">
      <c r="A161" s="174" t="s">
        <v>289</v>
      </c>
      <c r="B161" s="174"/>
      <c r="C161" s="219" t="s">
        <v>290</v>
      </c>
      <c r="D161" s="131"/>
      <c r="E161" s="117">
        <v>0</v>
      </c>
      <c r="F161" s="117">
        <f>'[1]67.03.30'!F157</f>
        <v>0</v>
      </c>
      <c r="G161" s="117">
        <f>'[1]67.03.30'!G157</f>
        <v>0</v>
      </c>
      <c r="H161" s="117">
        <f>'[1]67.03.30'!H157</f>
        <v>0</v>
      </c>
      <c r="I161" s="117">
        <f>'[1]67.03.30'!I157</f>
        <v>0</v>
      </c>
      <c r="J161" s="117">
        <f>'[1]67.03.30'!J157</f>
        <v>0</v>
      </c>
      <c r="K161" s="117">
        <f>'[1]67.03.30'!K157</f>
        <v>0</v>
      </c>
      <c r="L161" s="117">
        <f>'[1]67.03.30'!L157</f>
        <v>0</v>
      </c>
    </row>
    <row r="162" spans="1:12" s="49" customFormat="1" ht="15" hidden="1" customHeight="1">
      <c r="A162" s="174" t="s">
        <v>291</v>
      </c>
      <c r="B162" s="174"/>
      <c r="C162" s="219" t="s">
        <v>292</v>
      </c>
      <c r="D162" s="131"/>
      <c r="E162" s="117">
        <v>0</v>
      </c>
      <c r="F162" s="117">
        <f>'[1]67.03.30'!F158</f>
        <v>0</v>
      </c>
      <c r="G162" s="117">
        <f>'[1]67.03.30'!G158</f>
        <v>0</v>
      </c>
      <c r="H162" s="117">
        <f>'[1]67.03.30'!H158</f>
        <v>0</v>
      </c>
      <c r="I162" s="117">
        <f>'[1]67.03.30'!I158</f>
        <v>0</v>
      </c>
      <c r="J162" s="117">
        <f>'[1]67.03.30'!J158</f>
        <v>0</v>
      </c>
      <c r="K162" s="117">
        <f>'[1]67.03.30'!K158</f>
        <v>0</v>
      </c>
      <c r="L162" s="117">
        <f>'[1]67.03.30'!L158</f>
        <v>0</v>
      </c>
    </row>
    <row r="163" spans="1:12" s="49" customFormat="1" ht="15.75" hidden="1">
      <c r="A163" s="24" t="s">
        <v>293</v>
      </c>
      <c r="B163" s="24"/>
      <c r="C163" s="219" t="s">
        <v>294</v>
      </c>
      <c r="D163" s="131"/>
      <c r="E163" s="117">
        <v>0</v>
      </c>
      <c r="F163" s="117">
        <f>'[1]67.03.30'!F159</f>
        <v>0</v>
      </c>
      <c r="G163" s="117">
        <f>'[1]67.03.30'!G159</f>
        <v>0</v>
      </c>
      <c r="H163" s="117">
        <f>'[1]67.03.30'!H159</f>
        <v>0</v>
      </c>
      <c r="I163" s="117">
        <f>'[1]67.03.30'!I159</f>
        <v>0</v>
      </c>
      <c r="J163" s="117">
        <f>'[1]67.03.30'!J159</f>
        <v>0</v>
      </c>
      <c r="K163" s="117">
        <f>'[1]67.03.30'!K159</f>
        <v>0</v>
      </c>
      <c r="L163" s="117">
        <f>'[1]67.03.30'!L159</f>
        <v>0</v>
      </c>
    </row>
    <row r="164" spans="1:12" s="49" customFormat="1" ht="15.75" hidden="1">
      <c r="A164" s="24" t="s">
        <v>295</v>
      </c>
      <c r="B164" s="24"/>
      <c r="C164" s="219" t="s">
        <v>296</v>
      </c>
      <c r="D164" s="131"/>
      <c r="E164" s="117">
        <v>0</v>
      </c>
      <c r="F164" s="117">
        <f>'[1]67.03.30'!F160</f>
        <v>0</v>
      </c>
      <c r="G164" s="117">
        <f>'[1]67.03.30'!G160</f>
        <v>0</v>
      </c>
      <c r="H164" s="117">
        <f>'[1]67.03.30'!H160</f>
        <v>0</v>
      </c>
      <c r="I164" s="117">
        <f>'[1]67.03.30'!I160</f>
        <v>0</v>
      </c>
      <c r="J164" s="117">
        <f>'[1]67.03.30'!J160</f>
        <v>0</v>
      </c>
      <c r="K164" s="117">
        <f>'[1]67.03.30'!K160</f>
        <v>0</v>
      </c>
      <c r="L164" s="117">
        <f>'[1]67.03.30'!L160</f>
        <v>0</v>
      </c>
    </row>
    <row r="165" spans="1:12" s="49" customFormat="1" ht="15.75">
      <c r="A165" s="24" t="s">
        <v>297</v>
      </c>
      <c r="B165" s="24"/>
      <c r="C165" s="219" t="s">
        <v>298</v>
      </c>
      <c r="D165" s="131"/>
      <c r="E165" s="117">
        <v>0</v>
      </c>
      <c r="F165" s="117">
        <f>'[1]67.03.30'!F161+'[1]67,03,02'!F162</f>
        <v>180000</v>
      </c>
      <c r="G165" s="117">
        <f>'[1]67.03.30'!G161+'[1]67,03,02'!G162</f>
        <v>424000</v>
      </c>
      <c r="H165" s="117">
        <f>'[1]67.03.30'!H161+'[1]67,03,02'!H162</f>
        <v>361000</v>
      </c>
      <c r="I165" s="117">
        <f>'[1]67.03.30'!I161+'[1]67,03,02'!I162</f>
        <v>361000</v>
      </c>
      <c r="J165" s="117">
        <f>'[1]67.03.30'!J161+'[1]67,03,02'!J162</f>
        <v>361000</v>
      </c>
      <c r="K165" s="117">
        <f>'[1]67.03.30'!K161+'[1]67,03,02'!K162</f>
        <v>0</v>
      </c>
      <c r="L165" s="117">
        <f>'[1]67.03.30'!L161+'[1]67,03,02'!L162</f>
        <v>361000</v>
      </c>
    </row>
    <row r="166" spans="1:12" s="49" customFormat="1" ht="15.75" hidden="1">
      <c r="A166" s="24" t="s">
        <v>299</v>
      </c>
      <c r="B166" s="24"/>
      <c r="C166" s="219" t="s">
        <v>300</v>
      </c>
      <c r="D166" s="131"/>
      <c r="E166" s="117">
        <v>0</v>
      </c>
      <c r="F166" s="117">
        <f>'[1]67.03.30'!F162</f>
        <v>0</v>
      </c>
      <c r="G166" s="117">
        <f>'[1]67.03.30'!G162</f>
        <v>0</v>
      </c>
      <c r="H166" s="117">
        <f>'[1]67.03.30'!H162</f>
        <v>0</v>
      </c>
      <c r="I166" s="117">
        <f>'[1]67.03.30'!I162</f>
        <v>0</v>
      </c>
      <c r="J166" s="117">
        <f>'[1]67.03.30'!J162</f>
        <v>0</v>
      </c>
      <c r="K166" s="117">
        <f>'[1]67.03.30'!K162</f>
        <v>0</v>
      </c>
      <c r="L166" s="117">
        <f>'[1]67.03.30'!L162</f>
        <v>0</v>
      </c>
    </row>
    <row r="167" spans="1:12" s="49" customFormat="1" ht="15.75" hidden="1">
      <c r="A167" s="24" t="s">
        <v>301</v>
      </c>
      <c r="B167" s="24"/>
      <c r="C167" s="219" t="s">
        <v>302</v>
      </c>
      <c r="D167" s="131"/>
      <c r="E167" s="117">
        <v>0</v>
      </c>
      <c r="F167" s="117">
        <f>'[1]67.03.30'!F163</f>
        <v>0</v>
      </c>
      <c r="G167" s="117">
        <f>'[1]67.03.30'!G163</f>
        <v>0</v>
      </c>
      <c r="H167" s="117">
        <f>'[1]67.03.30'!H163</f>
        <v>0</v>
      </c>
      <c r="I167" s="117">
        <f>'[1]67.03.30'!I163</f>
        <v>0</v>
      </c>
      <c r="J167" s="117">
        <f>'[1]67.03.30'!J163</f>
        <v>0</v>
      </c>
      <c r="K167" s="117">
        <f>'[1]67.03.30'!K163</f>
        <v>0</v>
      </c>
      <c r="L167" s="117">
        <f>'[1]67.03.30'!L163</f>
        <v>0</v>
      </c>
    </row>
    <row r="168" spans="1:12" s="49" customFormat="1" ht="15.75" hidden="1">
      <c r="A168" s="68" t="s">
        <v>303</v>
      </c>
      <c r="B168" s="69"/>
      <c r="C168" s="216" t="s">
        <v>304</v>
      </c>
      <c r="D168" s="114"/>
      <c r="E168" s="115">
        <f>+[2]CSM!E164+[2]YY!D164+'[2]Zone verzi'!E163+'[2]67020330'!E163+[2]XX!D164+'[2]6703004'!E163+'[2]67020306'!E163+'[2]670250'!E163</f>
        <v>0</v>
      </c>
      <c r="F168" s="115">
        <f>+[2]CSM!F164+[2]YY!E164+'[2]Zone verzi'!F163+'[2]67020330'!F163+[2]XX!E164+'[2]6703004'!F163+'[2]67020306'!F163+'[2]670250'!F163</f>
        <v>0</v>
      </c>
      <c r="G168" s="115">
        <f>+[2]CSM!G164+[2]YY!F164+'[2]Zone verzi'!G163+'[2]67020330'!G163+[2]XX!F164+'[2]6703004'!G163+'[2]67020306'!G163+'[2]670250'!G163</f>
        <v>0</v>
      </c>
      <c r="H168" s="115">
        <f>+[2]CSM!H164+[2]YY!G164+'[2]Zone verzi'!H163+'[2]67020330'!H163+[2]XX!G164+'[2]6703004'!H163+'[2]67020306'!H163+'[2]670250'!H163</f>
        <v>0</v>
      </c>
      <c r="I168" s="115">
        <f>+[2]CSM!I164+[2]YY!H164+'[2]Zone verzi'!I163+'[2]67020330'!I163+[2]XX!H164+'[2]6703004'!I163+'[2]67020306'!I163+'[2]670250'!I163</f>
        <v>0</v>
      </c>
      <c r="J168" s="115">
        <f>+[2]CSM!J164+[2]YY!I164+'[2]Zone verzi'!J163+'[2]67020330'!J163+[2]XX!I164+'[2]6703004'!J163+'[2]67020306'!J163+'[2]670250'!J163</f>
        <v>0</v>
      </c>
      <c r="K168" s="115">
        <f>+[2]CSM!K164+[2]YY!J164+'[2]Zone verzi'!K163+'[2]67020330'!K163+[2]XX!J164+'[2]6703004'!K163+'[2]67020306'!K163+'[2]670250'!K163</f>
        <v>0</v>
      </c>
      <c r="L168" s="115">
        <f>+[2]CSM!L164+[2]YY!K164+'[2]Zone verzi'!L163+'[2]67020330'!L163+[2]XX!K164+'[2]6703004'!L163+'[2]67020306'!L163+'[2]670250'!L163</f>
        <v>0</v>
      </c>
    </row>
    <row r="169" spans="1:12" s="49" customFormat="1" ht="15.75" hidden="1">
      <c r="A169" s="70"/>
      <c r="B169" s="71"/>
      <c r="C169" s="213"/>
      <c r="D169" s="116"/>
      <c r="E169" s="117">
        <v>0</v>
      </c>
      <c r="F169" s="117">
        <f>+[2]CSM!F165+[2]YY!E165+'[2]Zone verzi'!F164+'[2]67020330'!F164+[2]XX!E165+'[2]6703004'!F164+'[2]67020306'!F164+'[2]670250'!F164</f>
        <v>0</v>
      </c>
      <c r="G169" s="117">
        <f>+[2]CSM!G165+[2]YY!F165+'[2]Zone verzi'!G164+'[2]67020330'!G164+[2]XX!F165+'[2]6703004'!G164+'[2]67020306'!G164+'[2]670250'!G164</f>
        <v>0</v>
      </c>
      <c r="H169" s="117">
        <f>+[2]CSM!H165+[2]YY!G165+'[2]Zone verzi'!H164+'[2]67020330'!H164+[2]XX!G165+'[2]6703004'!H164+'[2]67020306'!H164+'[2]670250'!H164</f>
        <v>0</v>
      </c>
      <c r="I169" s="117">
        <f>+[2]CSM!I165+[2]YY!H165+'[2]Zone verzi'!I164+'[2]67020330'!I164+[2]XX!H165+'[2]6703004'!I164+'[2]67020306'!I164+'[2]670250'!I164</f>
        <v>0</v>
      </c>
      <c r="J169" s="117">
        <f>+[2]CSM!J165+[2]YY!I165+'[2]Zone verzi'!J164+'[2]67020330'!J164+[2]XX!I165+'[2]6703004'!J164+'[2]67020306'!J164+'[2]670250'!J164</f>
        <v>0</v>
      </c>
      <c r="K169" s="117">
        <f>+[2]CSM!K165+[2]YY!J165+'[2]Zone verzi'!K164+'[2]67020330'!K164+[2]XX!J165+'[2]6703004'!K164+'[2]67020306'!K164+'[2]670250'!K164</f>
        <v>0</v>
      </c>
      <c r="L169" s="117">
        <f>+[2]CSM!L165+[2]YY!K165+'[2]Zone verzi'!L164+'[2]67020330'!L164+[2]XX!K165+'[2]6703004'!L164+'[2]67020306'!L164+'[2]670250'!L164</f>
        <v>0</v>
      </c>
    </row>
    <row r="170" spans="1:12" s="51" customFormat="1" ht="15" hidden="1">
      <c r="A170" s="72" t="s">
        <v>305</v>
      </c>
      <c r="B170" s="45"/>
      <c r="C170" s="215" t="s">
        <v>306</v>
      </c>
      <c r="D170" s="112"/>
      <c r="E170" s="113" t="e">
        <f>#REF!+[2]CSM!E166+#REF!+[2]YY!D166+'[2]Zone verzi'!E165+'[2]67020330'!E165+[2]XX!D166+'[2]6703004'!E165+'[2]67020306'!E165+'[2]670250'!E165</f>
        <v>#REF!</v>
      </c>
      <c r="F170" s="113" t="e">
        <f>#REF!+[2]CSM!F166+#REF!+[2]YY!E166+'[2]Zone verzi'!F165+'[2]67020330'!F165+[2]XX!E166+'[2]6703004'!F165+'[2]67020306'!F165+'[2]670250'!F165</f>
        <v>#REF!</v>
      </c>
      <c r="G170" s="113" t="e">
        <f>#REF!+[2]CSM!G166+#REF!+[2]YY!F166+'[2]Zone verzi'!G165+'[2]67020330'!G165+[2]XX!F166+'[2]6703004'!G165+'[2]67020306'!G165+'[2]670250'!G165</f>
        <v>#REF!</v>
      </c>
      <c r="H170" s="113" t="e">
        <f>#REF!+[2]CSM!H166+#REF!+[2]YY!G166+'[2]Zone verzi'!H165+'[2]67020330'!H165+[2]XX!G166+'[2]6703004'!H165+'[2]67020306'!H165+'[2]670250'!H165</f>
        <v>#REF!</v>
      </c>
      <c r="I170" s="113" t="e">
        <f>#REF!+[2]CSM!I166+#REF!+[2]YY!H166+'[2]Zone verzi'!I165+'[2]67020330'!I165+[2]XX!H166+'[2]6703004'!I165+'[2]67020306'!I165+'[2]670250'!I165</f>
        <v>#REF!</v>
      </c>
      <c r="J170" s="113" t="e">
        <f>#REF!+[2]CSM!J166+#REF!+[2]YY!I166+'[2]Zone verzi'!J165+'[2]67020330'!J165+[2]XX!I166+'[2]6703004'!J165+'[2]67020306'!J165+'[2]670250'!J165</f>
        <v>#REF!</v>
      </c>
      <c r="K170" s="113" t="e">
        <f>#REF!+[2]CSM!K166+#REF!+[2]YY!J166+'[2]Zone verzi'!K165+'[2]67020330'!K165+[2]XX!J166+'[2]6703004'!K165+'[2]67020306'!K165+'[2]670250'!K165</f>
        <v>#REF!</v>
      </c>
      <c r="L170" s="113" t="e">
        <f>#REF!+[2]CSM!L166+#REF!+[2]YY!K166+'[2]Zone verzi'!L165+'[2]67020330'!L165+[2]XX!K166+'[2]6703004'!L165+'[2]67020306'!L165+'[2]670250'!L165</f>
        <v>#REF!</v>
      </c>
    </row>
    <row r="171" spans="1:12" s="49" customFormat="1" ht="20.100000000000001" hidden="1" customHeight="1">
      <c r="A171" s="189" t="s">
        <v>307</v>
      </c>
      <c r="B171" s="189"/>
      <c r="C171" s="219" t="s">
        <v>308</v>
      </c>
      <c r="D171" s="131"/>
      <c r="E171" s="117" t="e">
        <f>#REF!+[2]CSM!E167+#REF!+[2]YY!D167+'[2]Zone verzi'!E166+'[2]67020330'!E166+[2]XX!D167+'[2]6703004'!E166+'[2]67020306'!E166+'[2]670250'!E166</f>
        <v>#REF!</v>
      </c>
      <c r="F171" s="117" t="e">
        <f>#REF!+[2]CSM!F167+#REF!+[2]YY!E167+'[2]Zone verzi'!F166+'[2]67020330'!F166+[2]XX!E167+'[2]6703004'!F166+'[2]67020306'!F166+'[2]670250'!F166</f>
        <v>#REF!</v>
      </c>
      <c r="G171" s="117" t="e">
        <f>#REF!+[2]CSM!G167+#REF!+[2]YY!F167+'[2]Zone verzi'!G166+'[2]67020330'!G166+[2]XX!F167+'[2]6703004'!G166+'[2]67020306'!G166+'[2]670250'!G166</f>
        <v>#REF!</v>
      </c>
      <c r="H171" s="117" t="e">
        <f>#REF!+[2]CSM!H167+#REF!+[2]YY!G167+'[2]Zone verzi'!H166+'[2]67020330'!H166+[2]XX!G167+'[2]6703004'!H166+'[2]67020306'!H166+'[2]670250'!H166</f>
        <v>#REF!</v>
      </c>
      <c r="I171" s="117" t="e">
        <f>#REF!+[2]CSM!I167+#REF!+[2]YY!H167+'[2]Zone verzi'!I166+'[2]67020330'!I166+[2]XX!H167+'[2]6703004'!I166+'[2]67020306'!I166+'[2]670250'!I166</f>
        <v>#REF!</v>
      </c>
      <c r="J171" s="117" t="e">
        <f>#REF!+[2]CSM!J167+#REF!+[2]YY!I167+'[2]Zone verzi'!J166+'[2]67020330'!J166+[2]XX!I167+'[2]6703004'!J166+'[2]67020306'!J166+'[2]670250'!J166</f>
        <v>#REF!</v>
      </c>
      <c r="K171" s="117" t="e">
        <f>#REF!+[2]CSM!K167+#REF!+[2]YY!J167+'[2]Zone verzi'!K166+'[2]67020330'!K166+[2]XX!J167+'[2]6703004'!K166+'[2]67020306'!K166+'[2]670250'!K166</f>
        <v>#REF!</v>
      </c>
      <c r="L171" s="117" t="e">
        <f>#REF!+[2]CSM!L167+#REF!+[2]YY!K167+'[2]Zone verzi'!L166+'[2]67020330'!L166+[2]XX!K167+'[2]6703004'!L166+'[2]67020306'!L166+'[2]670250'!L166</f>
        <v>#REF!</v>
      </c>
    </row>
    <row r="172" spans="1:12" s="49" customFormat="1" ht="15.75" hidden="1">
      <c r="A172" s="24" t="s">
        <v>309</v>
      </c>
      <c r="B172" s="24"/>
      <c r="C172" s="219" t="s">
        <v>310</v>
      </c>
      <c r="D172" s="131"/>
      <c r="E172" s="117" t="e">
        <f>#REF!+[2]CSM!E168+#REF!+[2]YY!D168+'[2]Zone verzi'!E167+'[2]67020330'!E167+[2]XX!D168+'[2]6703004'!E167+'[2]67020306'!E167+'[2]670250'!E167</f>
        <v>#REF!</v>
      </c>
      <c r="F172" s="117" t="e">
        <f>#REF!+[2]CSM!F168+#REF!+[2]YY!E168+'[2]Zone verzi'!F167+'[2]67020330'!F167+[2]XX!E168+'[2]6703004'!F167+'[2]67020306'!F167+'[2]670250'!F167</f>
        <v>#REF!</v>
      </c>
      <c r="G172" s="117" t="e">
        <f>#REF!+[2]CSM!G168+#REF!+[2]YY!F168+'[2]Zone verzi'!G167+'[2]67020330'!G167+[2]XX!F168+'[2]6703004'!G167+'[2]67020306'!G167+'[2]670250'!G167</f>
        <v>#REF!</v>
      </c>
      <c r="H172" s="117" t="e">
        <f>#REF!+[2]CSM!H168+#REF!+[2]YY!G168+'[2]Zone verzi'!H167+'[2]67020330'!H167+[2]XX!G168+'[2]6703004'!H167+'[2]67020306'!H167+'[2]670250'!H167</f>
        <v>#REF!</v>
      </c>
      <c r="I172" s="117" t="e">
        <f>#REF!+[2]CSM!I168+#REF!+[2]YY!H168+'[2]Zone verzi'!I167+'[2]67020330'!I167+[2]XX!H168+'[2]6703004'!I167+'[2]67020306'!I167+'[2]670250'!I167</f>
        <v>#REF!</v>
      </c>
      <c r="J172" s="117" t="e">
        <f>#REF!+[2]CSM!J168+#REF!+[2]YY!I168+'[2]Zone verzi'!J167+'[2]67020330'!J167+[2]XX!I168+'[2]6703004'!J167+'[2]67020306'!J167+'[2]670250'!J167</f>
        <v>#REF!</v>
      </c>
      <c r="K172" s="117" t="e">
        <f>#REF!+[2]CSM!K168+#REF!+[2]YY!J168+'[2]Zone verzi'!K167+'[2]67020330'!K167+[2]XX!J168+'[2]6703004'!K167+'[2]67020306'!K167+'[2]670250'!K167</f>
        <v>#REF!</v>
      </c>
      <c r="L172" s="117" t="e">
        <f>#REF!+[2]CSM!L168+#REF!+[2]YY!K168+'[2]Zone verzi'!L167+'[2]67020330'!L167+[2]XX!K168+'[2]6703004'!L167+'[2]67020306'!L167+'[2]670250'!L167</f>
        <v>#REF!</v>
      </c>
    </row>
    <row r="173" spans="1:12" s="49" customFormat="1" ht="15.75" hidden="1">
      <c r="A173" s="24"/>
      <c r="B173" s="24"/>
      <c r="C173" s="220"/>
      <c r="D173" s="126"/>
      <c r="E173" s="117" t="e">
        <f>#REF!+[2]CSM!E169+#REF!+[2]YY!D169+'[2]Zone verzi'!E168+'[2]67020330'!E168+[2]XX!D169+'[2]6703004'!E168+'[2]67020306'!E168+'[2]670250'!E168</f>
        <v>#REF!</v>
      </c>
      <c r="F173" s="117" t="e">
        <f>#REF!+[2]CSM!F169+#REF!+[2]YY!E169+'[2]Zone verzi'!F168+'[2]67020330'!F168+[2]XX!E169+'[2]6703004'!F168+'[2]67020306'!F168+'[2]670250'!F168</f>
        <v>#REF!</v>
      </c>
      <c r="G173" s="117" t="e">
        <f>#REF!+[2]CSM!G169+#REF!+[2]YY!F169+'[2]Zone verzi'!G168+'[2]67020330'!G168+[2]XX!F169+'[2]6703004'!G168+'[2]67020306'!G168+'[2]670250'!G168</f>
        <v>#REF!</v>
      </c>
      <c r="H173" s="117" t="e">
        <f>#REF!+[2]CSM!H169+#REF!+[2]YY!G169+'[2]Zone verzi'!H168+'[2]67020330'!H168+[2]XX!G169+'[2]6703004'!H168+'[2]67020306'!H168+'[2]670250'!H168</f>
        <v>#REF!</v>
      </c>
      <c r="I173" s="117" t="e">
        <f>#REF!+[2]CSM!I169+#REF!+[2]YY!H169+'[2]Zone verzi'!I168+'[2]67020330'!I168+[2]XX!H169+'[2]6703004'!I168+'[2]67020306'!I168+'[2]670250'!I168</f>
        <v>#REF!</v>
      </c>
      <c r="J173" s="117" t="e">
        <f>#REF!+[2]CSM!J169+#REF!+[2]YY!I169+'[2]Zone verzi'!J168+'[2]67020330'!J168+[2]XX!I169+'[2]6703004'!J168+'[2]67020306'!J168+'[2]670250'!J168</f>
        <v>#REF!</v>
      </c>
      <c r="K173" s="117" t="e">
        <f>#REF!+[2]CSM!K169+#REF!+[2]YY!J169+'[2]Zone verzi'!K168+'[2]67020330'!K168+[2]XX!J169+'[2]6703004'!K168+'[2]67020306'!K168+'[2]670250'!K168</f>
        <v>#REF!</v>
      </c>
      <c r="L173" s="117" t="e">
        <f>#REF!+[2]CSM!L169+#REF!+[2]YY!K169+'[2]Zone verzi'!L168+'[2]67020330'!L168+[2]XX!K169+'[2]6703004'!L168+'[2]67020306'!L168+'[2]670250'!L168</f>
        <v>#REF!</v>
      </c>
    </row>
    <row r="174" spans="1:12" s="51" customFormat="1" ht="15" hidden="1">
      <c r="A174" s="73" t="s">
        <v>311</v>
      </c>
      <c r="B174" s="45"/>
      <c r="C174" s="215" t="s">
        <v>312</v>
      </c>
      <c r="D174" s="112"/>
      <c r="E174" s="113" t="e">
        <f>#REF!+[2]CSM!E170+#REF!+[2]YY!D170+'[2]Zone verzi'!E169+'[2]67020330'!E169+[2]XX!D170+'[2]6703004'!E169+'[2]67020306'!E169+'[2]670250'!E169</f>
        <v>#REF!</v>
      </c>
      <c r="F174" s="113" t="e">
        <f>#REF!+[2]CSM!F170+#REF!+[2]YY!E170+'[2]Zone verzi'!F169+'[2]67020330'!F169+[2]XX!E170+'[2]6703004'!F169+'[2]67020306'!F169+'[2]670250'!F169</f>
        <v>#REF!</v>
      </c>
      <c r="G174" s="113" t="e">
        <f>#REF!+[2]CSM!G170+#REF!+[2]YY!F170+'[2]Zone verzi'!G169+'[2]67020330'!G169+[2]XX!F170+'[2]6703004'!G169+'[2]67020306'!G169+'[2]670250'!G169</f>
        <v>#REF!</v>
      </c>
      <c r="H174" s="113" t="e">
        <f>#REF!+[2]CSM!H170+#REF!+[2]YY!G170+'[2]Zone verzi'!H169+'[2]67020330'!H169+[2]XX!G170+'[2]6703004'!H169+'[2]67020306'!H169+'[2]670250'!H169</f>
        <v>#REF!</v>
      </c>
      <c r="I174" s="113" t="e">
        <f>#REF!+[2]CSM!I170+#REF!+[2]YY!H170+'[2]Zone verzi'!I169+'[2]67020330'!I169+[2]XX!H170+'[2]6703004'!I169+'[2]67020306'!I169+'[2]670250'!I169</f>
        <v>#REF!</v>
      </c>
      <c r="J174" s="113" t="e">
        <f>#REF!+[2]CSM!J170+#REF!+[2]YY!I170+'[2]Zone verzi'!J169+'[2]67020330'!J169+[2]XX!I170+'[2]6703004'!J169+'[2]67020306'!J169+'[2]670250'!J169</f>
        <v>#REF!</v>
      </c>
      <c r="K174" s="113" t="e">
        <f>#REF!+[2]CSM!K170+#REF!+[2]YY!J170+'[2]Zone verzi'!K169+'[2]67020330'!K169+[2]XX!J170+'[2]6703004'!K169+'[2]67020306'!K169+'[2]670250'!K169</f>
        <v>#REF!</v>
      </c>
      <c r="L174" s="113" t="e">
        <f>#REF!+[2]CSM!L170+#REF!+[2]YY!K170+'[2]Zone verzi'!L169+'[2]67020330'!L169+[2]XX!K170+'[2]6703004'!L169+'[2]67020306'!L169+'[2]670250'!L169</f>
        <v>#REF!</v>
      </c>
    </row>
    <row r="175" spans="1:12" s="49" customFormat="1" ht="15.75" hidden="1">
      <c r="A175" s="42" t="s">
        <v>313</v>
      </c>
      <c r="B175" s="42"/>
      <c r="C175" s="216" t="s">
        <v>314</v>
      </c>
      <c r="D175" s="114"/>
      <c r="E175" s="115" t="e">
        <f>#REF!+[2]CSM!E171+#REF!+[2]YY!D171+'[2]Zone verzi'!E170+'[2]67020330'!E170+[2]XX!D171+'[2]6703004'!E170+'[2]67020306'!E170+'[2]670250'!E170</f>
        <v>#REF!</v>
      </c>
      <c r="F175" s="115" t="e">
        <f>#REF!+[2]CSM!F171+#REF!+[2]YY!E171+'[2]Zone verzi'!F170+'[2]67020330'!F170+[2]XX!E171+'[2]6703004'!F170+'[2]67020306'!F170+'[2]670250'!F170</f>
        <v>#REF!</v>
      </c>
      <c r="G175" s="115" t="e">
        <f>#REF!+[2]CSM!G171+#REF!+[2]YY!F171+'[2]Zone verzi'!G170+'[2]67020330'!G170+[2]XX!F171+'[2]6703004'!G170+'[2]67020306'!G170+'[2]670250'!G170</f>
        <v>#REF!</v>
      </c>
      <c r="H175" s="115" t="e">
        <f>#REF!+[2]CSM!H171+#REF!+[2]YY!G171+'[2]Zone verzi'!H170+'[2]67020330'!H170+[2]XX!G171+'[2]6703004'!H170+'[2]67020306'!H170+'[2]670250'!H170</f>
        <v>#REF!</v>
      </c>
      <c r="I175" s="115" t="e">
        <f>#REF!+[2]CSM!I171+#REF!+[2]YY!H171+'[2]Zone verzi'!I170+'[2]67020330'!I170+[2]XX!H171+'[2]6703004'!I170+'[2]67020306'!I170+'[2]670250'!I170</f>
        <v>#REF!</v>
      </c>
      <c r="J175" s="115" t="e">
        <f>#REF!+[2]CSM!J171+#REF!+[2]YY!I171+'[2]Zone verzi'!J170+'[2]67020330'!J170+[2]XX!I171+'[2]6703004'!J170+'[2]67020306'!J170+'[2]670250'!J170</f>
        <v>#REF!</v>
      </c>
      <c r="K175" s="115" t="e">
        <f>#REF!+[2]CSM!K171+#REF!+[2]YY!J171+'[2]Zone verzi'!K170+'[2]67020330'!K170+[2]XX!J171+'[2]6703004'!K170+'[2]67020306'!K170+'[2]670250'!K170</f>
        <v>#REF!</v>
      </c>
      <c r="L175" s="115" t="e">
        <f>#REF!+[2]CSM!L171+#REF!+[2]YY!K171+'[2]Zone verzi'!L170+'[2]67020330'!L170+[2]XX!K171+'[2]6703004'!L170+'[2]67020306'!L170+'[2]670250'!L170</f>
        <v>#REF!</v>
      </c>
    </row>
    <row r="176" spans="1:12" s="49" customFormat="1" ht="30.75" hidden="1">
      <c r="A176" s="31"/>
      <c r="B176" s="41" t="s">
        <v>315</v>
      </c>
      <c r="C176" s="213" t="s">
        <v>316</v>
      </c>
      <c r="D176" s="116"/>
      <c r="E176" s="117" t="e">
        <f>#REF!+[2]CSM!E172+#REF!+[2]YY!D172+'[2]Zone verzi'!E171+'[2]67020330'!E171+[2]XX!D172+'[2]6703004'!E171+'[2]67020306'!E171+'[2]670250'!E171</f>
        <v>#REF!</v>
      </c>
      <c r="F176" s="117" t="e">
        <f>#REF!+[2]CSM!F172+#REF!+[2]YY!E172+'[2]Zone verzi'!F171+'[2]67020330'!F171+[2]XX!E172+'[2]6703004'!F171+'[2]67020306'!F171+'[2]670250'!F171</f>
        <v>#REF!</v>
      </c>
      <c r="G176" s="117" t="e">
        <f>#REF!+[2]CSM!G172+#REF!+[2]YY!F172+'[2]Zone verzi'!G171+'[2]67020330'!G171+[2]XX!F172+'[2]6703004'!G171+'[2]67020306'!G171+'[2]670250'!G171</f>
        <v>#REF!</v>
      </c>
      <c r="H176" s="117" t="e">
        <f>#REF!+[2]CSM!H172+#REF!+[2]YY!G172+'[2]Zone verzi'!H171+'[2]67020330'!H171+[2]XX!G172+'[2]6703004'!H171+'[2]67020306'!H171+'[2]670250'!H171</f>
        <v>#REF!</v>
      </c>
      <c r="I176" s="117" t="e">
        <f>#REF!+[2]CSM!I172+#REF!+[2]YY!H172+'[2]Zone verzi'!I171+'[2]67020330'!I171+[2]XX!H172+'[2]6703004'!I171+'[2]67020306'!I171+'[2]670250'!I171</f>
        <v>#REF!</v>
      </c>
      <c r="J176" s="117" t="e">
        <f>#REF!+[2]CSM!J172+#REF!+[2]YY!I172+'[2]Zone verzi'!J171+'[2]67020330'!J171+[2]XX!I172+'[2]6703004'!J171+'[2]67020306'!J171+'[2]670250'!J171</f>
        <v>#REF!</v>
      </c>
      <c r="K176" s="117" t="e">
        <f>#REF!+[2]CSM!K172+#REF!+[2]YY!J172+'[2]Zone verzi'!K171+'[2]67020330'!K171+[2]XX!J172+'[2]6703004'!K171+'[2]67020306'!K171+'[2]670250'!K171</f>
        <v>#REF!</v>
      </c>
      <c r="L176" s="117" t="e">
        <f>#REF!+[2]CSM!L172+#REF!+[2]YY!K172+'[2]Zone verzi'!L171+'[2]67020330'!L171+[2]XX!K172+'[2]6703004'!L171+'[2]67020306'!L171+'[2]670250'!L171</f>
        <v>#REF!</v>
      </c>
    </row>
    <row r="177" spans="1:12" s="49" customFormat="1" ht="30.75" hidden="1">
      <c r="A177" s="31"/>
      <c r="B177" s="41" t="s">
        <v>317</v>
      </c>
      <c r="C177" s="213" t="s">
        <v>318</v>
      </c>
      <c r="D177" s="116"/>
      <c r="E177" s="117" t="e">
        <f>#REF!+[2]CSM!E173+#REF!+[2]YY!D173+'[2]Zone verzi'!E172+'[2]67020330'!E172+[2]XX!D173+'[2]6703004'!E172+'[2]67020306'!E172+'[2]670250'!E172</f>
        <v>#REF!</v>
      </c>
      <c r="F177" s="117" t="e">
        <f>#REF!+[2]CSM!F173+#REF!+[2]YY!E173+'[2]Zone verzi'!F172+'[2]67020330'!F172+[2]XX!E173+'[2]6703004'!F172+'[2]67020306'!F172+'[2]670250'!F172</f>
        <v>#REF!</v>
      </c>
      <c r="G177" s="117" t="e">
        <f>#REF!+[2]CSM!G173+#REF!+[2]YY!F173+'[2]Zone verzi'!G172+'[2]67020330'!G172+[2]XX!F173+'[2]6703004'!G172+'[2]67020306'!G172+'[2]670250'!G172</f>
        <v>#REF!</v>
      </c>
      <c r="H177" s="117" t="e">
        <f>#REF!+[2]CSM!H173+#REF!+[2]YY!G173+'[2]Zone verzi'!H172+'[2]67020330'!H172+[2]XX!G173+'[2]6703004'!H172+'[2]67020306'!H172+'[2]670250'!H172</f>
        <v>#REF!</v>
      </c>
      <c r="I177" s="117" t="e">
        <f>#REF!+[2]CSM!I173+#REF!+[2]YY!H173+'[2]Zone verzi'!I172+'[2]67020330'!I172+[2]XX!H173+'[2]6703004'!I172+'[2]67020306'!I172+'[2]670250'!I172</f>
        <v>#REF!</v>
      </c>
      <c r="J177" s="117" t="e">
        <f>#REF!+[2]CSM!J173+#REF!+[2]YY!I173+'[2]Zone verzi'!J172+'[2]67020330'!J172+[2]XX!I173+'[2]6703004'!J172+'[2]67020306'!J172+'[2]670250'!J172</f>
        <v>#REF!</v>
      </c>
      <c r="K177" s="117" t="e">
        <f>#REF!+[2]CSM!K173+#REF!+[2]YY!J173+'[2]Zone verzi'!K172+'[2]67020330'!K172+[2]XX!J173+'[2]6703004'!K172+'[2]67020306'!K172+'[2]670250'!K172</f>
        <v>#REF!</v>
      </c>
      <c r="L177" s="117" t="e">
        <f>#REF!+[2]CSM!L173+#REF!+[2]YY!K173+'[2]Zone verzi'!L172+'[2]67020330'!L172+[2]XX!K173+'[2]6703004'!L172+'[2]67020306'!L172+'[2]670250'!L172</f>
        <v>#REF!</v>
      </c>
    </row>
    <row r="178" spans="1:12" s="49" customFormat="1" ht="20.100000000000001" hidden="1" customHeight="1">
      <c r="A178" s="31"/>
      <c r="B178" s="41" t="s">
        <v>319</v>
      </c>
      <c r="C178" s="213" t="s">
        <v>320</v>
      </c>
      <c r="D178" s="116"/>
      <c r="E178" s="117" t="e">
        <f>#REF!+[2]CSM!E174+#REF!+[2]YY!D174+'[2]Zone verzi'!E173+'[2]67020330'!E173+[2]XX!D174+'[2]6703004'!E173+'[2]67020306'!E173+'[2]670250'!E173</f>
        <v>#REF!</v>
      </c>
      <c r="F178" s="117" t="e">
        <f>#REF!+[2]CSM!F174+#REF!+[2]YY!E174+'[2]Zone verzi'!F173+'[2]67020330'!F173+[2]XX!E174+'[2]6703004'!F173+'[2]67020306'!F173+'[2]670250'!F173</f>
        <v>#REF!</v>
      </c>
      <c r="G178" s="117" t="e">
        <f>#REF!+[2]CSM!G174+#REF!+[2]YY!F174+'[2]Zone verzi'!G173+'[2]67020330'!G173+[2]XX!F174+'[2]6703004'!G173+'[2]67020306'!G173+'[2]670250'!G173</f>
        <v>#REF!</v>
      </c>
      <c r="H178" s="117" t="e">
        <f>#REF!+[2]CSM!H174+#REF!+[2]YY!G174+'[2]Zone verzi'!H173+'[2]67020330'!H173+[2]XX!G174+'[2]6703004'!H173+'[2]67020306'!H173+'[2]670250'!H173</f>
        <v>#REF!</v>
      </c>
      <c r="I178" s="117" t="e">
        <f>#REF!+[2]CSM!I174+#REF!+[2]YY!H174+'[2]Zone verzi'!I173+'[2]67020330'!I173+[2]XX!H174+'[2]6703004'!I173+'[2]67020306'!I173+'[2]670250'!I173</f>
        <v>#REF!</v>
      </c>
      <c r="J178" s="117" t="e">
        <f>#REF!+[2]CSM!J174+#REF!+[2]YY!I174+'[2]Zone verzi'!J173+'[2]67020330'!J173+[2]XX!I174+'[2]6703004'!J173+'[2]67020306'!J173+'[2]670250'!J173</f>
        <v>#REF!</v>
      </c>
      <c r="K178" s="117" t="e">
        <f>#REF!+[2]CSM!K174+#REF!+[2]YY!J174+'[2]Zone verzi'!K173+'[2]67020330'!K173+[2]XX!J174+'[2]6703004'!K173+'[2]67020306'!K173+'[2]670250'!K173</f>
        <v>#REF!</v>
      </c>
      <c r="L178" s="117" t="e">
        <f>#REF!+[2]CSM!L174+#REF!+[2]YY!K174+'[2]Zone verzi'!L173+'[2]67020330'!L173+[2]XX!K174+'[2]6703004'!L173+'[2]67020306'!L173+'[2]670250'!L173</f>
        <v>#REF!</v>
      </c>
    </row>
    <row r="179" spans="1:12" s="49" customFormat="1" ht="15.75" hidden="1">
      <c r="A179" s="31"/>
      <c r="B179" s="25" t="s">
        <v>321</v>
      </c>
      <c r="C179" s="213" t="s">
        <v>322</v>
      </c>
      <c r="D179" s="116"/>
      <c r="E179" s="117" t="e">
        <f>#REF!+[2]CSM!E175+#REF!+[2]YY!D175+'[2]Zone verzi'!E174+'[2]67020330'!E174+[2]XX!D175+'[2]6703004'!E174+'[2]67020306'!E174+'[2]670250'!E174</f>
        <v>#REF!</v>
      </c>
      <c r="F179" s="117" t="e">
        <f>#REF!+[2]CSM!F175+#REF!+[2]YY!E175+'[2]Zone verzi'!F174+'[2]67020330'!F174+[2]XX!E175+'[2]6703004'!F174+'[2]67020306'!F174+'[2]670250'!F174</f>
        <v>#REF!</v>
      </c>
      <c r="G179" s="117" t="e">
        <f>#REF!+[2]CSM!G175+#REF!+[2]YY!F175+'[2]Zone verzi'!G174+'[2]67020330'!G174+[2]XX!F175+'[2]6703004'!G174+'[2]67020306'!G174+'[2]670250'!G174</f>
        <v>#REF!</v>
      </c>
      <c r="H179" s="117" t="e">
        <f>#REF!+[2]CSM!H175+#REF!+[2]YY!G175+'[2]Zone verzi'!H174+'[2]67020330'!H174+[2]XX!G175+'[2]6703004'!H174+'[2]67020306'!H174+'[2]670250'!H174</f>
        <v>#REF!</v>
      </c>
      <c r="I179" s="117" t="e">
        <f>#REF!+[2]CSM!I175+#REF!+[2]YY!H175+'[2]Zone verzi'!I174+'[2]67020330'!I174+[2]XX!H175+'[2]6703004'!I174+'[2]67020306'!I174+'[2]670250'!I174</f>
        <v>#REF!</v>
      </c>
      <c r="J179" s="117" t="e">
        <f>#REF!+[2]CSM!J175+#REF!+[2]YY!I175+'[2]Zone verzi'!J174+'[2]67020330'!J174+[2]XX!I175+'[2]6703004'!J174+'[2]67020306'!J174+'[2]670250'!J174</f>
        <v>#REF!</v>
      </c>
      <c r="K179" s="117" t="e">
        <f>#REF!+[2]CSM!K175+#REF!+[2]YY!J175+'[2]Zone verzi'!K174+'[2]67020330'!K174+[2]XX!J175+'[2]6703004'!K174+'[2]67020306'!K174+'[2]670250'!K174</f>
        <v>#REF!</v>
      </c>
      <c r="L179" s="117" t="e">
        <f>#REF!+[2]CSM!L175+#REF!+[2]YY!K175+'[2]Zone verzi'!L174+'[2]67020330'!L174+[2]XX!K175+'[2]6703004'!L174+'[2]67020306'!L174+'[2]670250'!L174</f>
        <v>#REF!</v>
      </c>
    </row>
    <row r="180" spans="1:12" s="49" customFormat="1" ht="15.75" hidden="1">
      <c r="A180" s="42" t="s">
        <v>323</v>
      </c>
      <c r="B180" s="42"/>
      <c r="C180" s="216" t="s">
        <v>324</v>
      </c>
      <c r="D180" s="114"/>
      <c r="E180" s="115" t="e">
        <f>#REF!+[2]CSM!E176+#REF!+[2]YY!D176+'[2]Zone verzi'!E175+'[2]67020330'!E175+[2]XX!D176+'[2]6703004'!E175+'[2]67020306'!E175+'[2]670250'!E175</f>
        <v>#REF!</v>
      </c>
      <c r="F180" s="115" t="e">
        <f>#REF!+[2]CSM!F176+#REF!+[2]YY!E176+'[2]Zone verzi'!F175+'[2]67020330'!F175+[2]XX!E176+'[2]6703004'!F175+'[2]67020306'!F175+'[2]670250'!F175</f>
        <v>#REF!</v>
      </c>
      <c r="G180" s="115" t="e">
        <f>#REF!+[2]CSM!G176+#REF!+[2]YY!F176+'[2]Zone verzi'!G175+'[2]67020330'!G175+[2]XX!F176+'[2]6703004'!G175+'[2]67020306'!G175+'[2]670250'!G175</f>
        <v>#REF!</v>
      </c>
      <c r="H180" s="115" t="e">
        <f>#REF!+[2]CSM!H176+#REF!+[2]YY!G176+'[2]Zone verzi'!H175+'[2]67020330'!H175+[2]XX!G176+'[2]6703004'!H175+'[2]67020306'!H175+'[2]670250'!H175</f>
        <v>#REF!</v>
      </c>
      <c r="I180" s="115" t="e">
        <f>#REF!+[2]CSM!I176+#REF!+[2]YY!H176+'[2]Zone verzi'!I175+'[2]67020330'!I175+[2]XX!H176+'[2]6703004'!I175+'[2]67020306'!I175+'[2]670250'!I175</f>
        <v>#REF!</v>
      </c>
      <c r="J180" s="115" t="e">
        <f>#REF!+[2]CSM!J176+#REF!+[2]YY!I176+'[2]Zone verzi'!J175+'[2]67020330'!J175+[2]XX!I176+'[2]6703004'!J175+'[2]67020306'!J175+'[2]670250'!J175</f>
        <v>#REF!</v>
      </c>
      <c r="K180" s="115" t="e">
        <f>#REF!+[2]CSM!K176+#REF!+[2]YY!J176+'[2]Zone verzi'!K175+'[2]67020330'!K175+[2]XX!J176+'[2]6703004'!K175+'[2]67020306'!K175+'[2]670250'!K175</f>
        <v>#REF!</v>
      </c>
      <c r="L180" s="115" t="e">
        <f>#REF!+[2]CSM!L176+#REF!+[2]YY!K176+'[2]Zone verzi'!L175+'[2]67020330'!L175+[2]XX!K176+'[2]6703004'!L175+'[2]67020306'!L175+'[2]670250'!L175</f>
        <v>#REF!</v>
      </c>
    </row>
    <row r="181" spans="1:12" s="49" customFormat="1" ht="15.75" hidden="1">
      <c r="A181" s="31"/>
      <c r="B181" s="25" t="s">
        <v>325</v>
      </c>
      <c r="C181" s="213" t="s">
        <v>326</v>
      </c>
      <c r="D181" s="116"/>
      <c r="E181" s="117" t="e">
        <f>#REF!+[2]CSM!E177+#REF!+[2]YY!D177+'[2]Zone verzi'!E176+'[2]67020330'!E176+[2]XX!D177+'[2]6703004'!E176+'[2]67020306'!E176+'[2]670250'!E176</f>
        <v>#REF!</v>
      </c>
      <c r="F181" s="117" t="e">
        <f>#REF!+[2]CSM!F177+#REF!+[2]YY!E177+'[2]Zone verzi'!F176+'[2]67020330'!F176+[2]XX!E177+'[2]6703004'!F176+'[2]67020306'!F176+'[2]670250'!F176</f>
        <v>#REF!</v>
      </c>
      <c r="G181" s="117" t="e">
        <f>#REF!+[2]CSM!G177+#REF!+[2]YY!F177+'[2]Zone verzi'!G176+'[2]67020330'!G176+[2]XX!F177+'[2]6703004'!G176+'[2]67020306'!G176+'[2]670250'!G176</f>
        <v>#REF!</v>
      </c>
      <c r="H181" s="117" t="e">
        <f>#REF!+[2]CSM!H177+#REF!+[2]YY!G177+'[2]Zone verzi'!H176+'[2]67020330'!H176+[2]XX!G177+'[2]6703004'!H176+'[2]67020306'!H176+'[2]670250'!H176</f>
        <v>#REF!</v>
      </c>
      <c r="I181" s="117" t="e">
        <f>#REF!+[2]CSM!I177+#REF!+[2]YY!H177+'[2]Zone verzi'!I176+'[2]67020330'!I176+[2]XX!H177+'[2]6703004'!I176+'[2]67020306'!I176+'[2]670250'!I176</f>
        <v>#REF!</v>
      </c>
      <c r="J181" s="117" t="e">
        <f>#REF!+[2]CSM!J177+#REF!+[2]YY!I177+'[2]Zone verzi'!J176+'[2]67020330'!J176+[2]XX!I177+'[2]6703004'!J176+'[2]67020306'!J176+'[2]670250'!J176</f>
        <v>#REF!</v>
      </c>
      <c r="K181" s="117" t="e">
        <f>#REF!+[2]CSM!K177+#REF!+[2]YY!J177+'[2]Zone verzi'!K176+'[2]67020330'!K176+[2]XX!J177+'[2]6703004'!K176+'[2]67020306'!K176+'[2]670250'!K176</f>
        <v>#REF!</v>
      </c>
      <c r="L181" s="117" t="e">
        <f>#REF!+[2]CSM!L177+#REF!+[2]YY!K177+'[2]Zone verzi'!L176+'[2]67020330'!L176+[2]XX!K177+'[2]6703004'!L176+'[2]67020306'!L176+'[2]670250'!L176</f>
        <v>#REF!</v>
      </c>
    </row>
    <row r="182" spans="1:12" s="49" customFormat="1" ht="15.75" hidden="1">
      <c r="A182" s="31"/>
      <c r="B182" s="25" t="s">
        <v>327</v>
      </c>
      <c r="C182" s="213" t="s">
        <v>328</v>
      </c>
      <c r="D182" s="116"/>
      <c r="E182" s="117" t="e">
        <f>#REF!+[2]CSM!E178+#REF!+[2]YY!D178+'[2]Zone verzi'!E177+'[2]67020330'!E177+[2]XX!D178+'[2]6703004'!E177+'[2]67020306'!E177+'[2]670250'!E177</f>
        <v>#REF!</v>
      </c>
      <c r="F182" s="117" t="e">
        <f>#REF!+[2]CSM!F178+#REF!+[2]YY!E178+'[2]Zone verzi'!F177+'[2]67020330'!F177+[2]XX!E178+'[2]6703004'!F177+'[2]67020306'!F177+'[2]670250'!F177</f>
        <v>#REF!</v>
      </c>
      <c r="G182" s="117" t="e">
        <f>#REF!+[2]CSM!G178+#REF!+[2]YY!F178+'[2]Zone verzi'!G177+'[2]67020330'!G177+[2]XX!F178+'[2]6703004'!G177+'[2]67020306'!G177+'[2]670250'!G177</f>
        <v>#REF!</v>
      </c>
      <c r="H182" s="117" t="e">
        <f>#REF!+[2]CSM!H178+#REF!+[2]YY!G178+'[2]Zone verzi'!H177+'[2]67020330'!H177+[2]XX!G178+'[2]6703004'!H177+'[2]67020306'!H177+'[2]670250'!H177</f>
        <v>#REF!</v>
      </c>
      <c r="I182" s="117" t="e">
        <f>#REF!+[2]CSM!I178+#REF!+[2]YY!H178+'[2]Zone verzi'!I177+'[2]67020330'!I177+[2]XX!H178+'[2]6703004'!I177+'[2]67020306'!I177+'[2]670250'!I177</f>
        <v>#REF!</v>
      </c>
      <c r="J182" s="117" t="e">
        <f>#REF!+[2]CSM!J178+#REF!+[2]YY!I178+'[2]Zone verzi'!J177+'[2]67020330'!J177+[2]XX!I178+'[2]6703004'!J177+'[2]67020306'!J177+'[2]670250'!J177</f>
        <v>#REF!</v>
      </c>
      <c r="K182" s="117" t="e">
        <f>#REF!+[2]CSM!K178+#REF!+[2]YY!J178+'[2]Zone verzi'!K177+'[2]67020330'!K177+[2]XX!J178+'[2]6703004'!K177+'[2]67020306'!K177+'[2]670250'!K177</f>
        <v>#REF!</v>
      </c>
      <c r="L182" s="117" t="e">
        <f>#REF!+[2]CSM!L178+#REF!+[2]YY!K178+'[2]Zone verzi'!L177+'[2]67020330'!L177+[2]XX!K178+'[2]6703004'!L177+'[2]67020306'!L177+'[2]670250'!L177</f>
        <v>#REF!</v>
      </c>
    </row>
    <row r="183" spans="1:12" s="49" customFormat="1" ht="15.75" hidden="1">
      <c r="A183" s="31"/>
      <c r="B183" s="25" t="s">
        <v>329</v>
      </c>
      <c r="C183" s="213" t="s">
        <v>330</v>
      </c>
      <c r="D183" s="116"/>
      <c r="E183" s="117">
        <v>0</v>
      </c>
      <c r="F183" s="117">
        <f>+[2]CSM!F179+[2]YY!E179+'[2]Zone verzi'!F178+'[2]67020330'!F178+[2]XX!E179+'[2]6703004'!F178+'[2]67020306'!F178+'[2]670250'!F178</f>
        <v>0</v>
      </c>
      <c r="G183" s="117">
        <f>+[2]CSM!G179+[2]YY!F179+'[2]Zone verzi'!G178+'[2]67020330'!G178+[2]XX!F179+'[2]6703004'!G178+'[2]67020306'!G178+'[2]670250'!G178</f>
        <v>0</v>
      </c>
      <c r="H183" s="117">
        <f>+[2]CSM!H179+[2]YY!G179+'[2]Zone verzi'!H178+'[2]67020330'!H178+[2]XX!G179+'[2]6703004'!H178+'[2]67020306'!H178+'[2]670250'!H178</f>
        <v>0</v>
      </c>
      <c r="I183" s="117">
        <f>+[2]CSM!I179+[2]YY!H179+'[2]Zone verzi'!I178+'[2]67020330'!I178+[2]XX!H179+'[2]6703004'!I178+'[2]67020306'!I178+'[2]670250'!I178</f>
        <v>0</v>
      </c>
      <c r="J183" s="117">
        <f>+[2]CSM!J179+[2]YY!I179+'[2]Zone verzi'!J178+'[2]67020330'!J178+[2]XX!I179+'[2]6703004'!J178+'[2]67020306'!J178+'[2]670250'!J178</f>
        <v>0</v>
      </c>
      <c r="K183" s="117">
        <f>+[2]CSM!K179+[2]YY!J179+'[2]Zone verzi'!K178+'[2]67020330'!K178+[2]XX!J179+'[2]6703004'!K178+'[2]67020306'!K178+'[2]670250'!K178</f>
        <v>0</v>
      </c>
      <c r="L183" s="117">
        <f>+[2]CSM!L179+[2]YY!K179+'[2]Zone verzi'!L178+'[2]67020330'!L178+[2]XX!K179+'[2]6703004'!L178+'[2]67020306'!L178+'[2]670250'!L178</f>
        <v>0</v>
      </c>
    </row>
    <row r="184" spans="1:12" s="51" customFormat="1" ht="33.75" customHeight="1">
      <c r="A184" s="190" t="s">
        <v>331</v>
      </c>
      <c r="B184" s="190"/>
      <c r="C184" s="215" t="s">
        <v>332</v>
      </c>
      <c r="D184" s="112"/>
      <c r="E184" s="113">
        <v>0</v>
      </c>
      <c r="F184" s="113">
        <f>F185</f>
        <v>0</v>
      </c>
      <c r="G184" s="113">
        <f t="shared" ref="G184:L184" si="17">G185</f>
        <v>0</v>
      </c>
      <c r="H184" s="113">
        <f t="shared" si="17"/>
        <v>-19903</v>
      </c>
      <c r="I184" s="113">
        <f t="shared" si="17"/>
        <v>-19903</v>
      </c>
      <c r="J184" s="113">
        <f t="shared" si="17"/>
        <v>-19903</v>
      </c>
      <c r="K184" s="113">
        <f t="shared" si="17"/>
        <v>0</v>
      </c>
      <c r="L184" s="113">
        <f t="shared" si="17"/>
        <v>0</v>
      </c>
    </row>
    <row r="185" spans="1:12" s="49" customFormat="1" ht="15.75">
      <c r="A185" s="31" t="s">
        <v>333</v>
      </c>
      <c r="B185" s="25"/>
      <c r="C185" s="219" t="s">
        <v>334</v>
      </c>
      <c r="D185" s="131"/>
      <c r="E185" s="117">
        <v>0</v>
      </c>
      <c r="F185" s="117">
        <f>[2]CSM!F181+[2]YY!E181+'[2]Zone verzi'!F180+'[2]67020330'!F180+[2]XX!E181+'[2]6703004'!F180+'[2]67020306'!F180+'[2]670250'!F180</f>
        <v>0</v>
      </c>
      <c r="G185" s="117">
        <f>[2]CSM!G181+[2]YY!F181+'[2]Zone verzi'!G180+'[2]67020330'!G180+[2]XX!F181+'[2]6703004'!G180+'[2]67020306'!G180+'[2]670250'!G180</f>
        <v>0</v>
      </c>
      <c r="H185" s="117">
        <f>'[1]67.05.01'!H182+'[1]67,03,04+P Teatru'!H181+[1]ZV!H181</f>
        <v>-19903</v>
      </c>
      <c r="I185" s="117">
        <f>'[1]67.05.01'!I182+'[1]67,03,04+P Teatru'!I181+[1]ZV!I181</f>
        <v>-19903</v>
      </c>
      <c r="J185" s="117">
        <f>'[1]67.05.01'!J182+'[1]67,03,04+P Teatru'!J181+[1]ZV!J181</f>
        <v>-19903</v>
      </c>
      <c r="K185" s="117">
        <f>[2]CSM!K181+[2]YY!J181+'[2]Zone verzi'!K180+'[2]67020330'!K180+[2]XX!J181+'[2]6703004'!K180+'[2]67020306'!K180+'[2]670250'!K180</f>
        <v>0</v>
      </c>
      <c r="L185" s="117">
        <f>[2]CSM!L181+[2]YY!K181+'[2]Zone verzi'!L180+'[2]67020330'!L180+[2]XX!K181+'[2]6703004'!L180+'[2]67020306'!L180+'[2]670250'!L180</f>
        <v>0</v>
      </c>
    </row>
    <row r="186" spans="1:12" s="49" customFormat="1" ht="15.75">
      <c r="A186" s="31"/>
      <c r="B186" s="25"/>
      <c r="C186" s="219" t="s">
        <v>335</v>
      </c>
      <c r="D186" s="131"/>
      <c r="E186" s="117"/>
      <c r="F186" s="117"/>
      <c r="G186" s="117"/>
      <c r="H186" s="117">
        <f t="shared" ref="H186:J187" si="18">H185</f>
        <v>-19903</v>
      </c>
      <c r="I186" s="117">
        <f t="shared" si="18"/>
        <v>-19903</v>
      </c>
      <c r="J186" s="117">
        <f t="shared" si="18"/>
        <v>-19903</v>
      </c>
      <c r="K186" s="117"/>
      <c r="L186" s="117"/>
    </row>
    <row r="187" spans="1:12" s="49" customFormat="1" ht="15.75">
      <c r="A187" s="31"/>
      <c r="B187" s="25"/>
      <c r="C187" s="219" t="s">
        <v>336</v>
      </c>
      <c r="D187" s="131"/>
      <c r="E187" s="117"/>
      <c r="F187" s="117"/>
      <c r="G187" s="117"/>
      <c r="H187" s="117">
        <f t="shared" si="18"/>
        <v>-19903</v>
      </c>
      <c r="I187" s="117">
        <f t="shared" si="18"/>
        <v>-19903</v>
      </c>
      <c r="J187" s="117">
        <f t="shared" si="18"/>
        <v>-19903</v>
      </c>
      <c r="K187" s="117"/>
      <c r="L187" s="117"/>
    </row>
    <row r="188" spans="1:12" s="21" customFormat="1" ht="38.25" customHeight="1">
      <c r="A188" s="191" t="s">
        <v>337</v>
      </c>
      <c r="B188" s="191"/>
      <c r="C188" s="150"/>
      <c r="D188" s="151">
        <f>D189+D271+D214</f>
        <v>21560135</v>
      </c>
      <c r="E188" s="151">
        <f>E189+E271+E214</f>
        <v>14257960</v>
      </c>
      <c r="F188" s="151">
        <f>F189+F271+F214</f>
        <v>21560135</v>
      </c>
      <c r="G188" s="151">
        <f t="shared" ref="G188:L188" si="19">G189+G271+G214</f>
        <v>14257960</v>
      </c>
      <c r="H188" s="151">
        <f t="shared" si="19"/>
        <v>5577089</v>
      </c>
      <c r="I188" s="151">
        <f t="shared" si="19"/>
        <v>5577089</v>
      </c>
      <c r="J188" s="151">
        <f t="shared" si="19"/>
        <v>5577089</v>
      </c>
      <c r="K188" s="151">
        <f t="shared" si="19"/>
        <v>0</v>
      </c>
      <c r="L188" s="151">
        <f t="shared" si="19"/>
        <v>496761</v>
      </c>
    </row>
    <row r="189" spans="1:12" s="21" customFormat="1" ht="33.75" hidden="1" customHeight="1">
      <c r="A189" s="192" t="s">
        <v>338</v>
      </c>
      <c r="B189" s="192"/>
      <c r="C189" s="64" t="s">
        <v>339</v>
      </c>
      <c r="D189" s="134"/>
      <c r="E189" s="135">
        <f>E190</f>
        <v>0</v>
      </c>
      <c r="F189" s="135">
        <f t="shared" ref="F189:L189" si="20">F190</f>
        <v>0</v>
      </c>
      <c r="G189" s="135">
        <f t="shared" si="20"/>
        <v>0</v>
      </c>
      <c r="H189" s="135">
        <f t="shared" si="20"/>
        <v>0</v>
      </c>
      <c r="I189" s="135">
        <f t="shared" si="20"/>
        <v>0</v>
      </c>
      <c r="J189" s="135">
        <f t="shared" si="20"/>
        <v>0</v>
      </c>
      <c r="K189" s="135">
        <f t="shared" si="20"/>
        <v>0</v>
      </c>
      <c r="L189" s="135">
        <f t="shared" si="20"/>
        <v>0</v>
      </c>
    </row>
    <row r="190" spans="1:12" s="49" customFormat="1" ht="20.100000000000001" hidden="1" customHeight="1">
      <c r="A190" s="22" t="s">
        <v>340</v>
      </c>
      <c r="B190" s="33"/>
      <c r="C190" s="23" t="s">
        <v>341</v>
      </c>
      <c r="D190" s="114"/>
      <c r="E190" s="115">
        <f>E199</f>
        <v>0</v>
      </c>
      <c r="F190" s="115">
        <f t="shared" ref="F190:L190" si="21">F199</f>
        <v>0</v>
      </c>
      <c r="G190" s="115">
        <f t="shared" si="21"/>
        <v>0</v>
      </c>
      <c r="H190" s="115">
        <f t="shared" si="21"/>
        <v>0</v>
      </c>
      <c r="I190" s="115">
        <f t="shared" si="21"/>
        <v>0</v>
      </c>
      <c r="J190" s="115">
        <f t="shared" si="21"/>
        <v>0</v>
      </c>
      <c r="K190" s="115">
        <f t="shared" si="21"/>
        <v>0</v>
      </c>
      <c r="L190" s="115">
        <f t="shared" si="21"/>
        <v>0</v>
      </c>
    </row>
    <row r="191" spans="1:12" s="76" customFormat="1" ht="20.100000000000001" hidden="1" customHeight="1">
      <c r="A191" s="74"/>
      <c r="B191" s="75" t="s">
        <v>342</v>
      </c>
      <c r="C191" s="26" t="s">
        <v>343</v>
      </c>
      <c r="D191" s="116"/>
      <c r="E191" s="131" t="e">
        <f>#REF!+[2]CSM!E186+#REF!+[2]YY!D186+'[2]Zone verzi'!E185+'[2]67020330'!E185+[2]XX!D186+'[2]6703004'!E185+'[2]67020306'!E185+'[2]670250'!E185</f>
        <v>#REF!</v>
      </c>
      <c r="F191" s="117" t="e">
        <f>#REF!+[2]CSM!F186+#REF!+[2]YY!E186+'[2]Zone verzi'!F185+'[2]67020330'!F185+[2]XX!E186+'[2]6703004'!F185+'[2]67020306'!F185+'[2]670250'!F185</f>
        <v>#REF!</v>
      </c>
      <c r="G191" s="117" t="e">
        <f>#REF!+[2]CSM!G186+#REF!+[2]YY!F186+'[2]Zone verzi'!G185+'[2]67020330'!G185+[2]XX!F186+'[2]6703004'!G185+'[2]67020306'!G185+'[2]670250'!G185</f>
        <v>#REF!</v>
      </c>
      <c r="H191" s="117" t="e">
        <f>#REF!+[2]CSM!H186+#REF!+[2]YY!G186+'[2]Zone verzi'!H185+'[2]67020330'!H185+[2]XX!G186+'[2]6703004'!H185+'[2]67020306'!H185+'[2]670250'!H185</f>
        <v>#REF!</v>
      </c>
      <c r="I191" s="117" t="e">
        <f>#REF!+[2]CSM!I186+#REF!+[2]YY!H186+'[2]Zone verzi'!I185+'[2]67020330'!I185+[2]XX!H186+'[2]6703004'!I185+'[2]67020306'!I185+'[2]670250'!I185</f>
        <v>#REF!</v>
      </c>
      <c r="J191" s="117" t="e">
        <f>#REF!+[2]CSM!J186+#REF!+[2]YY!I186+'[2]Zone verzi'!J185+'[2]67020330'!J185+[2]XX!I186+'[2]6703004'!J185+'[2]67020306'!J185+'[2]670250'!J185</f>
        <v>#REF!</v>
      </c>
      <c r="K191" s="117" t="e">
        <f>#REF!+[2]CSM!K186+#REF!+[2]YY!J186+'[2]Zone verzi'!K185+'[2]67020330'!K185+[2]XX!J186+'[2]6703004'!K185+'[2]67020306'!K185+'[2]670250'!K185</f>
        <v>#REF!</v>
      </c>
      <c r="L191" s="117" t="e">
        <f>#REF!+[2]CSM!L186+#REF!+[2]YY!K186+'[2]Zone verzi'!L185+'[2]67020330'!L185+[2]XX!K186+'[2]6703004'!L185+'[2]67020306'!L185+'[2]670250'!L185</f>
        <v>#REF!</v>
      </c>
    </row>
    <row r="192" spans="1:12" s="79" customFormat="1" ht="20.100000000000001" hidden="1" customHeight="1">
      <c r="A192" s="77"/>
      <c r="B192" s="78" t="s">
        <v>344</v>
      </c>
      <c r="C192" s="60" t="s">
        <v>345</v>
      </c>
      <c r="D192" s="132"/>
      <c r="E192" s="138" t="e">
        <f>#REF!+[2]CSM!E187+#REF!+[2]YY!D187+'[2]Zone verzi'!E186+'[2]67020330'!E186+[2]XX!D187+'[2]6703004'!E186+'[2]67020306'!E186+'[2]670250'!E186</f>
        <v>#REF!</v>
      </c>
      <c r="F192" s="133" t="e">
        <f>#REF!+[2]CSM!F187+#REF!+[2]YY!E187+'[2]Zone verzi'!F186+'[2]67020330'!F186+[2]XX!E187+'[2]6703004'!F186+'[2]67020306'!F186+'[2]670250'!F186</f>
        <v>#REF!</v>
      </c>
      <c r="G192" s="133" t="e">
        <f>#REF!+[2]CSM!G187+#REF!+[2]YY!F187+'[2]Zone verzi'!G186+'[2]67020330'!G186+[2]XX!F187+'[2]6703004'!G186+'[2]67020306'!G186+'[2]670250'!G186</f>
        <v>#REF!</v>
      </c>
      <c r="H192" s="133" t="e">
        <f>#REF!+[2]CSM!H187+#REF!+[2]YY!G187+'[2]Zone verzi'!H186+'[2]67020330'!H186+[2]XX!G187+'[2]6703004'!H186+'[2]67020306'!H186+'[2]670250'!H186</f>
        <v>#REF!</v>
      </c>
      <c r="I192" s="133" t="e">
        <f>#REF!+[2]CSM!I187+#REF!+[2]YY!H187+'[2]Zone verzi'!I186+'[2]67020330'!I186+[2]XX!H187+'[2]6703004'!I186+'[2]67020306'!I186+'[2]670250'!I186</f>
        <v>#REF!</v>
      </c>
      <c r="J192" s="133" t="e">
        <f>#REF!+[2]CSM!J187+#REF!+[2]YY!I187+'[2]Zone verzi'!J186+'[2]67020330'!J186+[2]XX!I187+'[2]6703004'!J186+'[2]67020306'!J186+'[2]670250'!J186</f>
        <v>#REF!</v>
      </c>
      <c r="K192" s="133" t="e">
        <f>#REF!+[2]CSM!K187+#REF!+[2]YY!J187+'[2]Zone verzi'!K186+'[2]67020330'!K186+[2]XX!J187+'[2]6703004'!K186+'[2]67020306'!K186+'[2]670250'!K186</f>
        <v>#REF!</v>
      </c>
      <c r="L192" s="133" t="e">
        <f>#REF!+[2]CSM!L187+#REF!+[2]YY!K187+'[2]Zone verzi'!L186+'[2]67020330'!L186+[2]XX!K187+'[2]6703004'!L186+'[2]67020306'!L186+'[2]670250'!L186</f>
        <v>#REF!</v>
      </c>
    </row>
    <row r="193" spans="1:12" s="79" customFormat="1" ht="20.100000000000001" hidden="1" customHeight="1">
      <c r="A193" s="77"/>
      <c r="B193" s="78" t="s">
        <v>346</v>
      </c>
      <c r="C193" s="60" t="s">
        <v>347</v>
      </c>
      <c r="D193" s="132"/>
      <c r="E193" s="138" t="e">
        <f>#REF!+[2]CSM!E188+#REF!+[2]YY!D188+'[2]Zone verzi'!E187+'[2]67020330'!E187+[2]XX!D188+'[2]6703004'!E187+'[2]67020306'!E187+'[2]670250'!E187</f>
        <v>#REF!</v>
      </c>
      <c r="F193" s="133" t="e">
        <f>#REF!+[2]CSM!F188+#REF!+[2]YY!E188+'[2]Zone verzi'!F187+'[2]67020330'!F187+[2]XX!E188+'[2]6703004'!F187+'[2]67020306'!F187+'[2]670250'!F187</f>
        <v>#REF!</v>
      </c>
      <c r="G193" s="133" t="e">
        <f>#REF!+[2]CSM!G188+#REF!+[2]YY!F188+'[2]Zone verzi'!G187+'[2]67020330'!G187+[2]XX!F188+'[2]6703004'!G187+'[2]67020306'!G187+'[2]670250'!G187</f>
        <v>#REF!</v>
      </c>
      <c r="H193" s="133" t="e">
        <f>#REF!+[2]CSM!H188+#REF!+[2]YY!G188+'[2]Zone verzi'!H187+'[2]67020330'!H187+[2]XX!G188+'[2]6703004'!H187+'[2]67020306'!H187+'[2]670250'!H187</f>
        <v>#REF!</v>
      </c>
      <c r="I193" s="133" t="e">
        <f>#REF!+[2]CSM!I188+#REF!+[2]YY!H188+'[2]Zone verzi'!I187+'[2]67020330'!I187+[2]XX!H188+'[2]6703004'!I187+'[2]67020306'!I187+'[2]670250'!I187</f>
        <v>#REF!</v>
      </c>
      <c r="J193" s="133" t="e">
        <f>#REF!+[2]CSM!J188+#REF!+[2]YY!I188+'[2]Zone verzi'!J187+'[2]67020330'!J187+[2]XX!I188+'[2]6703004'!J187+'[2]67020306'!J187+'[2]670250'!J187</f>
        <v>#REF!</v>
      </c>
      <c r="K193" s="133" t="e">
        <f>#REF!+[2]CSM!K188+#REF!+[2]YY!J188+'[2]Zone verzi'!K187+'[2]67020330'!K187+[2]XX!J188+'[2]6703004'!K187+'[2]67020306'!K187+'[2]670250'!K187</f>
        <v>#REF!</v>
      </c>
      <c r="L193" s="133" t="e">
        <f>#REF!+[2]CSM!L188+#REF!+[2]YY!K188+'[2]Zone verzi'!L187+'[2]67020330'!L187+[2]XX!K188+'[2]6703004'!L187+'[2]67020306'!L187+'[2]670250'!L187</f>
        <v>#REF!</v>
      </c>
    </row>
    <row r="194" spans="1:12" s="79" customFormat="1" ht="20.100000000000001" hidden="1" customHeight="1">
      <c r="A194" s="77"/>
      <c r="B194" s="78" t="s">
        <v>348</v>
      </c>
      <c r="C194" s="60" t="s">
        <v>349</v>
      </c>
      <c r="D194" s="132"/>
      <c r="E194" s="138" t="e">
        <f>#REF!+[2]CSM!E189+#REF!+[2]YY!D189+'[2]Zone verzi'!E188+'[2]67020330'!E188+[2]XX!D189+'[2]6703004'!E188+'[2]67020306'!E188+'[2]670250'!E188</f>
        <v>#REF!</v>
      </c>
      <c r="F194" s="133" t="e">
        <f>#REF!+[2]CSM!F189+#REF!+[2]YY!E189+'[2]Zone verzi'!F188+'[2]67020330'!F188+[2]XX!E189+'[2]6703004'!F188+'[2]67020306'!F188+'[2]670250'!F188</f>
        <v>#REF!</v>
      </c>
      <c r="G194" s="133" t="e">
        <f>#REF!+[2]CSM!G189+#REF!+[2]YY!F189+'[2]Zone verzi'!G188+'[2]67020330'!G188+[2]XX!F189+'[2]6703004'!G188+'[2]67020306'!G188+'[2]670250'!G188</f>
        <v>#REF!</v>
      </c>
      <c r="H194" s="133" t="e">
        <f>#REF!+[2]CSM!H189+#REF!+[2]YY!G189+'[2]Zone verzi'!H188+'[2]67020330'!H188+[2]XX!G189+'[2]6703004'!H188+'[2]67020306'!H188+'[2]670250'!H188</f>
        <v>#REF!</v>
      </c>
      <c r="I194" s="133" t="e">
        <f>#REF!+[2]CSM!I189+#REF!+[2]YY!H189+'[2]Zone verzi'!I188+'[2]67020330'!I188+[2]XX!H189+'[2]6703004'!I188+'[2]67020306'!I188+'[2]670250'!I188</f>
        <v>#REF!</v>
      </c>
      <c r="J194" s="133" t="e">
        <f>#REF!+[2]CSM!J189+#REF!+[2]YY!I189+'[2]Zone verzi'!J188+'[2]67020330'!J188+[2]XX!I189+'[2]6703004'!J188+'[2]67020306'!J188+'[2]670250'!J188</f>
        <v>#REF!</v>
      </c>
      <c r="K194" s="133" t="e">
        <f>#REF!+[2]CSM!K189+#REF!+[2]YY!J189+'[2]Zone verzi'!K188+'[2]67020330'!K188+[2]XX!J189+'[2]6703004'!K188+'[2]67020306'!K188+'[2]670250'!K188</f>
        <v>#REF!</v>
      </c>
      <c r="L194" s="133" t="e">
        <f>#REF!+[2]CSM!L189+#REF!+[2]YY!K189+'[2]Zone verzi'!L188+'[2]67020330'!L188+[2]XX!K189+'[2]6703004'!L188+'[2]67020306'!L188+'[2]670250'!L188</f>
        <v>#REF!</v>
      </c>
    </row>
    <row r="195" spans="1:12" s="79" customFormat="1" ht="20.100000000000001" hidden="1" customHeight="1">
      <c r="A195" s="77"/>
      <c r="B195" s="78" t="s">
        <v>350</v>
      </c>
      <c r="C195" s="60" t="s">
        <v>351</v>
      </c>
      <c r="D195" s="132"/>
      <c r="E195" s="138" t="e">
        <f>#REF!+[2]CSM!E190+#REF!+[2]YY!D190+'[2]Zone verzi'!E189+'[2]67020330'!E189+[2]XX!D190+'[2]6703004'!E189+'[2]67020306'!E189+'[2]670250'!E189</f>
        <v>#REF!</v>
      </c>
      <c r="F195" s="133" t="e">
        <f>#REF!+[2]CSM!F190+#REF!+[2]YY!E190+'[2]Zone verzi'!F189+'[2]67020330'!F189+[2]XX!E190+'[2]6703004'!F189+'[2]67020306'!F189+'[2]670250'!F189</f>
        <v>#REF!</v>
      </c>
      <c r="G195" s="133" t="e">
        <f>#REF!+[2]CSM!G190+#REF!+[2]YY!F190+'[2]Zone verzi'!G189+'[2]67020330'!G189+[2]XX!F190+'[2]6703004'!G189+'[2]67020306'!G189+'[2]670250'!G189</f>
        <v>#REF!</v>
      </c>
      <c r="H195" s="133" t="e">
        <f>#REF!+[2]CSM!H190+#REF!+[2]YY!G190+'[2]Zone verzi'!H189+'[2]67020330'!H189+[2]XX!G190+'[2]6703004'!H189+'[2]67020306'!H189+'[2]670250'!H189</f>
        <v>#REF!</v>
      </c>
      <c r="I195" s="133" t="e">
        <f>#REF!+[2]CSM!I190+#REF!+[2]YY!H190+'[2]Zone verzi'!I189+'[2]67020330'!I189+[2]XX!H190+'[2]6703004'!I189+'[2]67020306'!I189+'[2]670250'!I189</f>
        <v>#REF!</v>
      </c>
      <c r="J195" s="133" t="e">
        <f>#REF!+[2]CSM!J190+#REF!+[2]YY!I190+'[2]Zone verzi'!J189+'[2]67020330'!J189+[2]XX!I190+'[2]6703004'!J189+'[2]67020306'!J189+'[2]670250'!J189</f>
        <v>#REF!</v>
      </c>
      <c r="K195" s="133" t="e">
        <f>#REF!+[2]CSM!K190+#REF!+[2]YY!J190+'[2]Zone verzi'!K189+'[2]67020330'!K189+[2]XX!J190+'[2]6703004'!K189+'[2]67020306'!K189+'[2]670250'!K189</f>
        <v>#REF!</v>
      </c>
      <c r="L195" s="133" t="e">
        <f>#REF!+[2]CSM!L190+#REF!+[2]YY!K190+'[2]Zone verzi'!L189+'[2]67020330'!L189+[2]XX!K190+'[2]6703004'!L189+'[2]67020306'!L189+'[2]670250'!L189</f>
        <v>#REF!</v>
      </c>
    </row>
    <row r="196" spans="1:12" s="79" customFormat="1" ht="20.100000000000001" hidden="1" customHeight="1">
      <c r="A196" s="77"/>
      <c r="B196" s="78" t="s">
        <v>352</v>
      </c>
      <c r="C196" s="60" t="s">
        <v>353</v>
      </c>
      <c r="D196" s="132"/>
      <c r="E196" s="138" t="e">
        <f>#REF!+[2]CSM!E191+#REF!+[2]YY!D191+'[2]Zone verzi'!E190+'[2]67020330'!E190+[2]XX!D191+'[2]6703004'!E190+'[2]67020306'!E190+'[2]670250'!E190</f>
        <v>#REF!</v>
      </c>
      <c r="F196" s="133" t="e">
        <f>#REF!+[2]CSM!F191+#REF!+[2]YY!E191+'[2]Zone verzi'!F190+'[2]67020330'!F190+[2]XX!E191+'[2]6703004'!F190+'[2]67020306'!F190+'[2]670250'!F190</f>
        <v>#REF!</v>
      </c>
      <c r="G196" s="133" t="e">
        <f>#REF!+[2]CSM!G191+#REF!+[2]YY!F191+'[2]Zone verzi'!G190+'[2]67020330'!G190+[2]XX!F191+'[2]6703004'!G190+'[2]67020306'!G190+'[2]670250'!G190</f>
        <v>#REF!</v>
      </c>
      <c r="H196" s="133" t="e">
        <f>#REF!+[2]CSM!H191+#REF!+[2]YY!G191+'[2]Zone verzi'!H190+'[2]67020330'!H190+[2]XX!G191+'[2]6703004'!H190+'[2]67020306'!H190+'[2]670250'!H190</f>
        <v>#REF!</v>
      </c>
      <c r="I196" s="133" t="e">
        <f>#REF!+[2]CSM!I191+#REF!+[2]YY!H191+'[2]Zone verzi'!I190+'[2]67020330'!I190+[2]XX!H191+'[2]6703004'!I190+'[2]67020306'!I190+'[2]670250'!I190</f>
        <v>#REF!</v>
      </c>
      <c r="J196" s="133" t="e">
        <f>#REF!+[2]CSM!J191+#REF!+[2]YY!I191+'[2]Zone verzi'!J190+'[2]67020330'!J190+[2]XX!I191+'[2]6703004'!J190+'[2]67020306'!J190+'[2]670250'!J190</f>
        <v>#REF!</v>
      </c>
      <c r="K196" s="133" t="e">
        <f>#REF!+[2]CSM!K191+#REF!+[2]YY!J191+'[2]Zone verzi'!K190+'[2]67020330'!K190+[2]XX!J191+'[2]6703004'!K190+'[2]67020306'!K190+'[2]670250'!K190</f>
        <v>#REF!</v>
      </c>
      <c r="L196" s="133" t="e">
        <f>#REF!+[2]CSM!L191+#REF!+[2]YY!K191+'[2]Zone verzi'!L190+'[2]67020330'!L190+[2]XX!K191+'[2]6703004'!L190+'[2]67020306'!L190+'[2]670250'!L190</f>
        <v>#REF!</v>
      </c>
    </row>
    <row r="197" spans="1:12" s="79" customFormat="1" ht="20.100000000000001" hidden="1" customHeight="1">
      <c r="A197" s="77"/>
      <c r="B197" s="78" t="s">
        <v>354</v>
      </c>
      <c r="C197" s="60" t="s">
        <v>355</v>
      </c>
      <c r="D197" s="132"/>
      <c r="E197" s="138" t="e">
        <f>#REF!+[2]CSM!E192+#REF!+[2]YY!D192+'[2]Zone verzi'!E191+'[2]67020330'!E191+[2]XX!D192+'[2]6703004'!E191+'[2]67020306'!E191+'[2]670250'!E191</f>
        <v>#REF!</v>
      </c>
      <c r="F197" s="133" t="e">
        <f>#REF!+[2]CSM!F192+#REF!+[2]YY!E192+'[2]Zone verzi'!F191+'[2]67020330'!F191+[2]XX!E192+'[2]6703004'!F191+'[2]67020306'!F191+'[2]670250'!F191</f>
        <v>#REF!</v>
      </c>
      <c r="G197" s="133" t="e">
        <f>#REF!+[2]CSM!G192+#REF!+[2]YY!F192+'[2]Zone verzi'!G191+'[2]67020330'!G191+[2]XX!F192+'[2]6703004'!G191+'[2]67020306'!G191+'[2]670250'!G191</f>
        <v>#REF!</v>
      </c>
      <c r="H197" s="133" t="e">
        <f>#REF!+[2]CSM!H192+#REF!+[2]YY!G192+'[2]Zone verzi'!H191+'[2]67020330'!H191+[2]XX!G192+'[2]6703004'!H191+'[2]67020306'!H191+'[2]670250'!H191</f>
        <v>#REF!</v>
      </c>
      <c r="I197" s="133" t="e">
        <f>#REF!+[2]CSM!I192+#REF!+[2]YY!H192+'[2]Zone verzi'!I191+'[2]67020330'!I191+[2]XX!H192+'[2]6703004'!I191+'[2]67020306'!I191+'[2]670250'!I191</f>
        <v>#REF!</v>
      </c>
      <c r="J197" s="133" t="e">
        <f>#REF!+[2]CSM!J192+#REF!+[2]YY!I192+'[2]Zone verzi'!J191+'[2]67020330'!J191+[2]XX!I192+'[2]6703004'!J191+'[2]67020306'!J191+'[2]670250'!J191</f>
        <v>#REF!</v>
      </c>
      <c r="K197" s="133" t="e">
        <f>#REF!+[2]CSM!K192+#REF!+[2]YY!J192+'[2]Zone verzi'!K191+'[2]67020330'!K191+[2]XX!J192+'[2]6703004'!K191+'[2]67020306'!K191+'[2]670250'!K191</f>
        <v>#REF!</v>
      </c>
      <c r="L197" s="133" t="e">
        <f>#REF!+[2]CSM!L192+#REF!+[2]YY!K192+'[2]Zone verzi'!L191+'[2]67020330'!L191+[2]XX!K192+'[2]6703004'!L191+'[2]67020306'!L191+'[2]670250'!L191</f>
        <v>#REF!</v>
      </c>
    </row>
    <row r="198" spans="1:12" s="79" customFormat="1" ht="20.100000000000001" hidden="1" customHeight="1">
      <c r="A198" s="77"/>
      <c r="B198" s="78" t="s">
        <v>356</v>
      </c>
      <c r="C198" s="60" t="s">
        <v>357</v>
      </c>
      <c r="D198" s="132"/>
      <c r="E198" s="138" t="e">
        <f>#REF!+[2]CSM!E193+#REF!+[2]YY!D193+'[2]Zone verzi'!E192+'[2]67020330'!E192+[2]XX!D193+'[2]6703004'!E192+'[2]67020306'!E192+'[2]670250'!E192</f>
        <v>#REF!</v>
      </c>
      <c r="F198" s="133" t="e">
        <f>#REF!+[2]CSM!F193+#REF!+[2]YY!E193+'[2]Zone verzi'!F192+'[2]67020330'!F192+[2]XX!E193+'[2]6703004'!F192+'[2]67020306'!F192+'[2]670250'!F192</f>
        <v>#REF!</v>
      </c>
      <c r="G198" s="133" t="e">
        <f>#REF!+[2]CSM!G193+#REF!+[2]YY!F193+'[2]Zone verzi'!G192+'[2]67020330'!G192+[2]XX!F193+'[2]6703004'!G192+'[2]67020306'!G192+'[2]670250'!G192</f>
        <v>#REF!</v>
      </c>
      <c r="H198" s="133" t="e">
        <f>#REF!+[2]CSM!H193+#REF!+[2]YY!G193+'[2]Zone verzi'!H192+'[2]67020330'!H192+[2]XX!G193+'[2]6703004'!H192+'[2]67020306'!H192+'[2]670250'!H192</f>
        <v>#REF!</v>
      </c>
      <c r="I198" s="133" t="e">
        <f>#REF!+[2]CSM!I193+#REF!+[2]YY!H193+'[2]Zone verzi'!I192+'[2]67020330'!I192+[2]XX!H193+'[2]6703004'!I192+'[2]67020306'!I192+'[2]670250'!I192</f>
        <v>#REF!</v>
      </c>
      <c r="J198" s="133" t="e">
        <f>#REF!+[2]CSM!J193+#REF!+[2]YY!I193+'[2]Zone verzi'!J192+'[2]67020330'!J192+[2]XX!I193+'[2]6703004'!J192+'[2]67020306'!J192+'[2]670250'!J192</f>
        <v>#REF!</v>
      </c>
      <c r="K198" s="133" t="e">
        <f>#REF!+[2]CSM!K193+#REF!+[2]YY!J193+'[2]Zone verzi'!K192+'[2]67020330'!K192+[2]XX!J193+'[2]6703004'!K192+'[2]67020306'!K192+'[2]670250'!K192</f>
        <v>#REF!</v>
      </c>
      <c r="L198" s="133" t="e">
        <f>#REF!+[2]CSM!L193+#REF!+[2]YY!K193+'[2]Zone verzi'!L192+'[2]67020330'!L192+[2]XX!K193+'[2]6703004'!L192+'[2]67020306'!L192+'[2]670250'!L192</f>
        <v>#REF!</v>
      </c>
    </row>
    <row r="199" spans="1:12" s="79" customFormat="1" ht="20.100000000000001" hidden="1" customHeight="1">
      <c r="A199" s="77"/>
      <c r="B199" s="78" t="s">
        <v>358</v>
      </c>
      <c r="C199" s="60" t="s">
        <v>359</v>
      </c>
      <c r="D199" s="132"/>
      <c r="E199" s="133">
        <f>'[2]6703004'!E193</f>
        <v>0</v>
      </c>
      <c r="F199" s="133">
        <f>'[1]67,03,04+P Teatru'!F194+'[1]67.03.06'!F194</f>
        <v>0</v>
      </c>
      <c r="G199" s="133">
        <f>'[1]67,03,04+P Teatru'!G194+'[1]67.03.06'!G194</f>
        <v>0</v>
      </c>
      <c r="H199" s="133">
        <f>'[1]67,03,04+P Teatru'!H194+'[1]67.03.06'!H194</f>
        <v>0</v>
      </c>
      <c r="I199" s="133">
        <f>'[1]67,03,04+P Teatru'!I194+'[1]67.03.06'!I194</f>
        <v>0</v>
      </c>
      <c r="J199" s="133">
        <f>'[1]67,03,04+P Teatru'!J194+'[1]67.03.06'!J194</f>
        <v>0</v>
      </c>
      <c r="K199" s="133">
        <f>'[1]67,03,04+P Teatru'!K194+'[1]67.03.06'!K194</f>
        <v>0</v>
      </c>
      <c r="L199" s="133">
        <f>'[1]67,03,04+P Teatru'!L194+'[1]67.03.06'!L194</f>
        <v>0</v>
      </c>
    </row>
    <row r="200" spans="1:12" s="15" customFormat="1" ht="20.100000000000001" hidden="1" customHeight="1">
      <c r="A200" s="62" t="s">
        <v>360</v>
      </c>
      <c r="B200" s="62"/>
      <c r="C200" s="64" t="s">
        <v>361</v>
      </c>
      <c r="D200" s="134"/>
      <c r="E200" s="134" t="s">
        <v>362</v>
      </c>
      <c r="F200" s="135">
        <f>F201</f>
        <v>0</v>
      </c>
      <c r="G200" s="135">
        <f t="shared" ref="G200:L200" si="22">G201</f>
        <v>0</v>
      </c>
      <c r="H200" s="135">
        <f t="shared" si="22"/>
        <v>0</v>
      </c>
      <c r="I200" s="135">
        <f t="shared" si="22"/>
        <v>0</v>
      </c>
      <c r="J200" s="135">
        <f t="shared" si="22"/>
        <v>0</v>
      </c>
      <c r="K200" s="135">
        <f t="shared" si="22"/>
        <v>0</v>
      </c>
      <c r="L200" s="135">
        <f t="shared" si="22"/>
        <v>0</v>
      </c>
    </row>
    <row r="201" spans="1:12" s="15" customFormat="1" ht="20.100000000000001" hidden="1" customHeight="1">
      <c r="A201" s="184" t="s">
        <v>363</v>
      </c>
      <c r="B201" s="184"/>
      <c r="C201" s="23" t="s">
        <v>364</v>
      </c>
      <c r="D201" s="114"/>
      <c r="E201" s="114" t="s">
        <v>362</v>
      </c>
      <c r="F201" s="115">
        <f>F202+F203+F204+F205+F206+F207+F208+F209+F210+F211+F212</f>
        <v>0</v>
      </c>
      <c r="G201" s="115">
        <f t="shared" ref="G201:L201" si="23">G202+G203+G204+G205+G206+G207+G208+G209+G210+G211+G212</f>
        <v>0</v>
      </c>
      <c r="H201" s="115">
        <f t="shared" si="23"/>
        <v>0</v>
      </c>
      <c r="I201" s="115">
        <f t="shared" si="23"/>
        <v>0</v>
      </c>
      <c r="J201" s="115">
        <f t="shared" si="23"/>
        <v>0</v>
      </c>
      <c r="K201" s="115">
        <f t="shared" si="23"/>
        <v>0</v>
      </c>
      <c r="L201" s="115">
        <f t="shared" si="23"/>
        <v>0</v>
      </c>
    </row>
    <row r="202" spans="1:12" s="49" customFormat="1" ht="20.100000000000001" hidden="1" customHeight="1">
      <c r="A202" s="31"/>
      <c r="B202" s="25" t="s">
        <v>365</v>
      </c>
      <c r="C202" s="26" t="s">
        <v>366</v>
      </c>
      <c r="D202" s="116"/>
      <c r="E202" s="131" t="s">
        <v>362</v>
      </c>
      <c r="F202" s="117">
        <f>[2]CSM!F197+[2]YY!E197+'[2]Zone verzi'!F196+'[2]67020330'!F196+[2]XX!E197+'[2]6703004'!F196+'[2]67020306'!F196+'[2]670250'!F196</f>
        <v>0</v>
      </c>
      <c r="G202" s="117">
        <f>[2]CSM!G197+[2]YY!F197+'[2]Zone verzi'!G196+'[2]67020330'!G196+[2]XX!F197+'[2]6703004'!G196+'[2]67020306'!G196+'[2]670250'!G196</f>
        <v>0</v>
      </c>
      <c r="H202" s="117">
        <f>[2]CSM!H197+[2]YY!G197+'[2]Zone verzi'!H196+'[2]67020330'!H196+[2]XX!G197+'[2]6703004'!H196+'[2]67020306'!H196+'[2]670250'!H196</f>
        <v>0</v>
      </c>
      <c r="I202" s="117">
        <f>[2]CSM!I197+[2]YY!H197+'[2]Zone verzi'!I196+'[2]67020330'!I196+[2]XX!H197+'[2]6703004'!I196+'[2]67020306'!I196+'[2]670250'!I196</f>
        <v>0</v>
      </c>
      <c r="J202" s="117">
        <f>[2]CSM!J197+[2]YY!I197+'[2]Zone verzi'!J196+'[2]67020330'!J196+[2]XX!I197+'[2]6703004'!J196+'[2]67020306'!J196+'[2]670250'!J196</f>
        <v>0</v>
      </c>
      <c r="K202" s="117">
        <f>[2]CSM!K197+[2]YY!J197+'[2]Zone verzi'!K196+'[2]67020330'!K196+[2]XX!J197+'[2]6703004'!K196+'[2]67020306'!K196+'[2]670250'!K196</f>
        <v>0</v>
      </c>
      <c r="L202" s="117">
        <f>[2]CSM!L197+[2]YY!K197+'[2]Zone verzi'!L196+'[2]67020330'!L196+[2]XX!K197+'[2]6703004'!L196+'[2]67020306'!L196+'[2]670250'!L196</f>
        <v>0</v>
      </c>
    </row>
    <row r="203" spans="1:12" s="49" customFormat="1" ht="20.100000000000001" hidden="1" customHeight="1">
      <c r="A203" s="31"/>
      <c r="B203" s="25" t="s">
        <v>367</v>
      </c>
      <c r="C203" s="26" t="s">
        <v>368</v>
      </c>
      <c r="D203" s="116"/>
      <c r="E203" s="131" t="s">
        <v>362</v>
      </c>
      <c r="F203" s="117">
        <f>[2]CSM!F198+[2]YY!E198+'[2]Zone verzi'!F197+'[2]67020330'!F197+[2]XX!E198+'[2]6703004'!F197+'[2]67020306'!F197+'[2]670250'!F197</f>
        <v>0</v>
      </c>
      <c r="G203" s="117">
        <f>[2]CSM!G198+[2]YY!F198+'[2]Zone verzi'!G197+'[2]67020330'!G197+[2]XX!F198+'[2]6703004'!G197+'[2]67020306'!G197+'[2]670250'!G197</f>
        <v>0</v>
      </c>
      <c r="H203" s="117">
        <f>[2]CSM!H198+[2]YY!G198+'[2]Zone verzi'!H197+'[2]67020330'!H197+[2]XX!G198+'[2]6703004'!H197+'[2]67020306'!H197+'[2]670250'!H197</f>
        <v>0</v>
      </c>
      <c r="I203" s="117">
        <f>[2]CSM!I198+[2]YY!H198+'[2]Zone verzi'!I197+'[2]67020330'!I197+[2]XX!H198+'[2]6703004'!I197+'[2]67020306'!I197+'[2]670250'!I197</f>
        <v>0</v>
      </c>
      <c r="J203" s="117">
        <f>[2]CSM!J198+[2]YY!I198+'[2]Zone verzi'!J197+'[2]67020330'!J197+[2]XX!I198+'[2]6703004'!J197+'[2]67020306'!J197+'[2]670250'!J197</f>
        <v>0</v>
      </c>
      <c r="K203" s="117">
        <f>[2]CSM!K198+[2]YY!J198+'[2]Zone verzi'!K197+'[2]67020330'!K197+[2]XX!J198+'[2]6703004'!K197+'[2]67020306'!K197+'[2]670250'!K197</f>
        <v>0</v>
      </c>
      <c r="L203" s="117">
        <f>[2]CSM!L198+[2]YY!K198+'[2]Zone verzi'!L197+'[2]67020330'!L197+[2]XX!K198+'[2]6703004'!L197+'[2]67020306'!L197+'[2]670250'!L197</f>
        <v>0</v>
      </c>
    </row>
    <row r="204" spans="1:12" s="49" customFormat="1" ht="20.100000000000001" hidden="1" customHeight="1">
      <c r="A204" s="31"/>
      <c r="B204" s="25" t="s">
        <v>369</v>
      </c>
      <c r="C204" s="26" t="s">
        <v>370</v>
      </c>
      <c r="D204" s="116"/>
      <c r="E204" s="131" t="s">
        <v>362</v>
      </c>
      <c r="F204" s="117">
        <f>[2]CSM!F199+[2]YY!E199+'[2]Zone verzi'!F198+'[2]67020330'!F198+[2]XX!E199+'[2]6703004'!F198+'[2]67020306'!F198+'[2]670250'!F198</f>
        <v>0</v>
      </c>
      <c r="G204" s="117">
        <f>[2]CSM!G199+[2]YY!F199+'[2]Zone verzi'!G198+'[2]67020330'!G198+[2]XX!F199+'[2]6703004'!G198+'[2]67020306'!G198+'[2]670250'!G198</f>
        <v>0</v>
      </c>
      <c r="H204" s="117">
        <f>[2]CSM!H199+[2]YY!G199+'[2]Zone verzi'!H198+'[2]67020330'!H198+[2]XX!G199+'[2]6703004'!H198+'[2]67020306'!H198+'[2]670250'!H198</f>
        <v>0</v>
      </c>
      <c r="I204" s="117">
        <f>[2]CSM!I199+[2]YY!H199+'[2]Zone verzi'!I198+'[2]67020330'!I198+[2]XX!H199+'[2]6703004'!I198+'[2]67020306'!I198+'[2]670250'!I198</f>
        <v>0</v>
      </c>
      <c r="J204" s="117">
        <f>[2]CSM!J199+[2]YY!I199+'[2]Zone verzi'!J198+'[2]67020330'!J198+[2]XX!I199+'[2]6703004'!J198+'[2]67020306'!J198+'[2]670250'!J198</f>
        <v>0</v>
      </c>
      <c r="K204" s="117">
        <f>[2]CSM!K199+[2]YY!J199+'[2]Zone verzi'!K198+'[2]67020330'!K198+[2]XX!J199+'[2]6703004'!K198+'[2]67020306'!K198+'[2]670250'!K198</f>
        <v>0</v>
      </c>
      <c r="L204" s="117">
        <f>[2]CSM!L199+[2]YY!K199+'[2]Zone verzi'!L198+'[2]67020330'!L198+[2]XX!K199+'[2]6703004'!L198+'[2]67020306'!L198+'[2]670250'!L198</f>
        <v>0</v>
      </c>
    </row>
    <row r="205" spans="1:12" s="49" customFormat="1" ht="20.100000000000001" hidden="1" customHeight="1">
      <c r="A205" s="31"/>
      <c r="B205" s="25" t="s">
        <v>371</v>
      </c>
      <c r="C205" s="26" t="s">
        <v>372</v>
      </c>
      <c r="D205" s="116"/>
      <c r="E205" s="131" t="s">
        <v>362</v>
      </c>
      <c r="F205" s="117">
        <f>[2]CSM!F200+[2]YY!E200+'[2]Zone verzi'!F199+'[2]67020330'!F199+[2]XX!E200+'[2]6703004'!F199+'[2]67020306'!F199+'[2]670250'!F199</f>
        <v>0</v>
      </c>
      <c r="G205" s="117">
        <f>[2]CSM!G200+[2]YY!F200+'[2]Zone verzi'!G199+'[2]67020330'!G199+[2]XX!F200+'[2]6703004'!G199+'[2]67020306'!G199+'[2]670250'!G199</f>
        <v>0</v>
      </c>
      <c r="H205" s="117">
        <f>[2]CSM!H200+[2]YY!G200+'[2]Zone verzi'!H199+'[2]67020330'!H199+[2]XX!G200+'[2]6703004'!H199+'[2]67020306'!H199+'[2]670250'!H199</f>
        <v>0</v>
      </c>
      <c r="I205" s="117">
        <f>[2]CSM!I200+[2]YY!H200+'[2]Zone verzi'!I199+'[2]67020330'!I199+[2]XX!H200+'[2]6703004'!I199+'[2]67020306'!I199+'[2]670250'!I199</f>
        <v>0</v>
      </c>
      <c r="J205" s="117">
        <f>[2]CSM!J200+[2]YY!I200+'[2]Zone verzi'!J199+'[2]67020330'!J199+[2]XX!I200+'[2]6703004'!J199+'[2]67020306'!J199+'[2]670250'!J199</f>
        <v>0</v>
      </c>
      <c r="K205" s="117">
        <f>[2]CSM!K200+[2]YY!J200+'[2]Zone verzi'!K199+'[2]67020330'!K199+[2]XX!J200+'[2]6703004'!K199+'[2]67020306'!K199+'[2]670250'!K199</f>
        <v>0</v>
      </c>
      <c r="L205" s="117">
        <f>[2]CSM!L200+[2]YY!K200+'[2]Zone verzi'!L199+'[2]67020330'!L199+[2]XX!K200+'[2]6703004'!L199+'[2]67020306'!L199+'[2]670250'!L199</f>
        <v>0</v>
      </c>
    </row>
    <row r="206" spans="1:12" s="49" customFormat="1" ht="20.100000000000001" hidden="1" customHeight="1">
      <c r="A206" s="31"/>
      <c r="B206" s="41" t="s">
        <v>373</v>
      </c>
      <c r="C206" s="26" t="s">
        <v>374</v>
      </c>
      <c r="D206" s="116"/>
      <c r="E206" s="131" t="s">
        <v>362</v>
      </c>
      <c r="F206" s="117">
        <f>[2]CSM!F201+[2]YY!E201+'[2]Zone verzi'!F200+'[2]67020330'!F200+[2]XX!E201+'[2]6703004'!F200+'[2]67020306'!F200+'[2]670250'!F200</f>
        <v>0</v>
      </c>
      <c r="G206" s="117">
        <f>[2]CSM!G201+[2]YY!F201+'[2]Zone verzi'!G200+'[2]67020330'!G200+[2]XX!F201+'[2]6703004'!G200+'[2]67020306'!G200+'[2]670250'!G200</f>
        <v>0</v>
      </c>
      <c r="H206" s="117">
        <f>[2]CSM!H201+[2]YY!G201+'[2]Zone verzi'!H200+'[2]67020330'!H200+[2]XX!G201+'[2]6703004'!H200+'[2]67020306'!H200+'[2]670250'!H200</f>
        <v>0</v>
      </c>
      <c r="I206" s="117">
        <f>[2]CSM!I201+[2]YY!H201+'[2]Zone verzi'!I200+'[2]67020330'!I200+[2]XX!H201+'[2]6703004'!I200+'[2]67020306'!I200+'[2]670250'!I200</f>
        <v>0</v>
      </c>
      <c r="J206" s="117">
        <f>[2]CSM!J201+[2]YY!I201+'[2]Zone verzi'!J200+'[2]67020330'!J200+[2]XX!I201+'[2]6703004'!J200+'[2]67020306'!J200+'[2]670250'!J200</f>
        <v>0</v>
      </c>
      <c r="K206" s="117">
        <f>[2]CSM!K201+[2]YY!J201+'[2]Zone verzi'!K200+'[2]67020330'!K200+[2]XX!J201+'[2]6703004'!K200+'[2]67020306'!K200+'[2]670250'!K200</f>
        <v>0</v>
      </c>
      <c r="L206" s="117">
        <f>[2]CSM!L201+[2]YY!K201+'[2]Zone verzi'!L200+'[2]67020330'!L200+[2]XX!K201+'[2]6703004'!L200+'[2]67020306'!L200+'[2]670250'!L200</f>
        <v>0</v>
      </c>
    </row>
    <row r="207" spans="1:12" s="49" customFormat="1" ht="20.100000000000001" hidden="1" customHeight="1">
      <c r="A207" s="80"/>
      <c r="B207" s="25" t="s">
        <v>375</v>
      </c>
      <c r="C207" s="26" t="s">
        <v>376</v>
      </c>
      <c r="D207" s="116"/>
      <c r="E207" s="131" t="s">
        <v>362</v>
      </c>
      <c r="F207" s="117">
        <f>[2]CSM!F202+[2]YY!E202+'[2]Zone verzi'!F201+'[2]67020330'!F201+[2]XX!E202+'[2]6703004'!F201+'[2]67020306'!F201+'[2]670250'!F201</f>
        <v>0</v>
      </c>
      <c r="G207" s="117">
        <f>[2]CSM!G202+[2]YY!F202+'[2]Zone verzi'!G201+'[2]67020330'!G201+[2]XX!F202+'[2]6703004'!G201+'[2]67020306'!G201+'[2]670250'!G201</f>
        <v>0</v>
      </c>
      <c r="H207" s="117">
        <f>[2]CSM!H202+[2]YY!G202+'[2]Zone verzi'!H201+'[2]67020330'!H201+[2]XX!G202+'[2]6703004'!H201+'[2]67020306'!H201+'[2]670250'!H201</f>
        <v>0</v>
      </c>
      <c r="I207" s="117">
        <f>[2]CSM!I202+[2]YY!H202+'[2]Zone verzi'!I201+'[2]67020330'!I201+[2]XX!H202+'[2]6703004'!I201+'[2]67020306'!I201+'[2]670250'!I201</f>
        <v>0</v>
      </c>
      <c r="J207" s="117">
        <f>[2]CSM!J202+[2]YY!I202+'[2]Zone verzi'!J201+'[2]67020330'!J201+[2]XX!I202+'[2]6703004'!J201+'[2]67020306'!J201+'[2]670250'!J201</f>
        <v>0</v>
      </c>
      <c r="K207" s="117">
        <f>[2]CSM!K202+[2]YY!J202+'[2]Zone verzi'!K201+'[2]67020330'!K201+[2]XX!J202+'[2]6703004'!K201+'[2]67020306'!K201+'[2]670250'!K201</f>
        <v>0</v>
      </c>
      <c r="L207" s="117">
        <f>[2]CSM!L202+[2]YY!K202+'[2]Zone verzi'!L201+'[2]67020330'!L201+[2]XX!K202+'[2]6703004'!L201+'[2]67020306'!L201+'[2]670250'!L201</f>
        <v>0</v>
      </c>
    </row>
    <row r="208" spans="1:12" s="49" customFormat="1" ht="20.100000000000001" hidden="1" customHeight="1">
      <c r="A208" s="80"/>
      <c r="B208" s="25" t="s">
        <v>377</v>
      </c>
      <c r="C208" s="26" t="s">
        <v>378</v>
      </c>
      <c r="D208" s="116"/>
      <c r="E208" s="131" t="s">
        <v>362</v>
      </c>
      <c r="F208" s="117">
        <f>[2]CSM!F203+[2]YY!E203+'[2]Zone verzi'!F202+'[2]67020330'!F202+[2]XX!E203+'[2]6703004'!F202+'[2]67020306'!F202+'[2]670250'!F202</f>
        <v>0</v>
      </c>
      <c r="G208" s="117">
        <f>[2]CSM!G203+[2]YY!F203+'[2]Zone verzi'!G202+'[2]67020330'!G202+[2]XX!F203+'[2]6703004'!G202+'[2]67020306'!G202+'[2]670250'!G202</f>
        <v>0</v>
      </c>
      <c r="H208" s="117">
        <f>[2]CSM!H203+[2]YY!G203+'[2]Zone verzi'!H202+'[2]67020330'!H202+[2]XX!G203+'[2]6703004'!H202+'[2]67020306'!H202+'[2]670250'!H202</f>
        <v>0</v>
      </c>
      <c r="I208" s="117">
        <f>[2]CSM!I203+[2]YY!H203+'[2]Zone verzi'!I202+'[2]67020330'!I202+[2]XX!H203+'[2]6703004'!I202+'[2]67020306'!I202+'[2]670250'!I202</f>
        <v>0</v>
      </c>
      <c r="J208" s="117">
        <f>[2]CSM!J203+[2]YY!I203+'[2]Zone verzi'!J202+'[2]67020330'!J202+[2]XX!I203+'[2]6703004'!J202+'[2]67020306'!J202+'[2]670250'!J202</f>
        <v>0</v>
      </c>
      <c r="K208" s="117">
        <f>[2]CSM!K203+[2]YY!J203+'[2]Zone verzi'!K202+'[2]67020330'!K202+[2]XX!J203+'[2]6703004'!K202+'[2]67020306'!K202+'[2]670250'!K202</f>
        <v>0</v>
      </c>
      <c r="L208" s="117">
        <f>[2]CSM!L203+[2]YY!K203+'[2]Zone verzi'!L202+'[2]67020330'!L202+[2]XX!K203+'[2]6703004'!L202+'[2]67020306'!L202+'[2]670250'!L202</f>
        <v>0</v>
      </c>
    </row>
    <row r="209" spans="1:12" s="49" customFormat="1" ht="20.100000000000001" hidden="1" customHeight="1">
      <c r="A209" s="80"/>
      <c r="B209" s="32" t="s">
        <v>379</v>
      </c>
      <c r="C209" s="26" t="s">
        <v>380</v>
      </c>
      <c r="D209" s="116"/>
      <c r="E209" s="131" t="s">
        <v>362</v>
      </c>
      <c r="F209" s="117">
        <f>[2]CSM!F204+[2]YY!E204+'[2]Zone verzi'!F203+'[2]67020330'!F203+[2]XX!E204+'[2]6703004'!F203+'[2]67020306'!F203+'[2]670250'!F203</f>
        <v>0</v>
      </c>
      <c r="G209" s="117">
        <f>[2]CSM!G204+[2]YY!F204+'[2]Zone verzi'!G203+'[2]67020330'!G203+[2]XX!F204+'[2]6703004'!G203+'[2]67020306'!G203+'[2]670250'!G203</f>
        <v>0</v>
      </c>
      <c r="H209" s="117">
        <f>[2]CSM!H204+[2]YY!G204+'[2]Zone verzi'!H203+'[2]67020330'!H203+[2]XX!G204+'[2]6703004'!H203+'[2]67020306'!H203+'[2]670250'!H203</f>
        <v>0</v>
      </c>
      <c r="I209" s="117">
        <f>[2]CSM!I204+[2]YY!H204+'[2]Zone verzi'!I203+'[2]67020330'!I203+[2]XX!H204+'[2]6703004'!I203+'[2]67020306'!I203+'[2]670250'!I203</f>
        <v>0</v>
      </c>
      <c r="J209" s="117">
        <f>[2]CSM!J204+[2]YY!I204+'[2]Zone verzi'!J203+'[2]67020330'!J203+[2]XX!I204+'[2]6703004'!J203+'[2]67020306'!J203+'[2]670250'!J203</f>
        <v>0</v>
      </c>
      <c r="K209" s="117">
        <f>[2]CSM!K204+[2]YY!J204+'[2]Zone verzi'!K203+'[2]67020330'!K203+[2]XX!J204+'[2]6703004'!K203+'[2]67020306'!K203+'[2]670250'!K203</f>
        <v>0</v>
      </c>
      <c r="L209" s="117">
        <f>[2]CSM!L204+[2]YY!K204+'[2]Zone verzi'!L203+'[2]67020330'!L203+[2]XX!K204+'[2]6703004'!L203+'[2]67020306'!L203+'[2]670250'!L203</f>
        <v>0</v>
      </c>
    </row>
    <row r="210" spans="1:12" s="49" customFormat="1" ht="20.100000000000001" hidden="1" customHeight="1">
      <c r="A210" s="80"/>
      <c r="B210" s="32" t="s">
        <v>381</v>
      </c>
      <c r="C210" s="26" t="s">
        <v>382</v>
      </c>
      <c r="D210" s="116"/>
      <c r="E210" s="131" t="s">
        <v>362</v>
      </c>
      <c r="F210" s="117">
        <f>[2]CSM!F205+[2]YY!E205+'[2]Zone verzi'!F204+'[2]67020330'!F204+[2]XX!E205+'[2]6703004'!F204+'[2]67020306'!F204+'[2]670250'!F204</f>
        <v>0</v>
      </c>
      <c r="G210" s="117">
        <f>[2]CSM!G205+[2]YY!F205+'[2]Zone verzi'!G204+'[2]67020330'!G204+[2]XX!F205+'[2]6703004'!G204+'[2]67020306'!G204+'[2]670250'!G204</f>
        <v>0</v>
      </c>
      <c r="H210" s="117">
        <f>[2]CSM!H205+[2]YY!G205+'[2]Zone verzi'!H204+'[2]67020330'!H204+[2]XX!G205+'[2]6703004'!H204+'[2]67020306'!H204+'[2]670250'!H204</f>
        <v>0</v>
      </c>
      <c r="I210" s="117">
        <f>[2]CSM!I205+[2]YY!H205+'[2]Zone verzi'!I204+'[2]67020330'!I204+[2]XX!H205+'[2]6703004'!I204+'[2]67020306'!I204+'[2]670250'!I204</f>
        <v>0</v>
      </c>
      <c r="J210" s="117">
        <f>[2]CSM!J205+[2]YY!I205+'[2]Zone verzi'!J204+'[2]67020330'!J204+[2]XX!I205+'[2]6703004'!J204+'[2]67020306'!J204+'[2]670250'!J204</f>
        <v>0</v>
      </c>
      <c r="K210" s="117">
        <f>[2]CSM!K205+[2]YY!J205+'[2]Zone verzi'!K204+'[2]67020330'!K204+[2]XX!J205+'[2]6703004'!K204+'[2]67020306'!K204+'[2]670250'!K204</f>
        <v>0</v>
      </c>
      <c r="L210" s="117">
        <f>[2]CSM!L205+[2]YY!K205+'[2]Zone verzi'!L204+'[2]67020330'!L204+[2]XX!K205+'[2]6703004'!L204+'[2]67020306'!L204+'[2]670250'!L204</f>
        <v>0</v>
      </c>
    </row>
    <row r="211" spans="1:12" s="49" customFormat="1" ht="20.100000000000001" hidden="1" customHeight="1">
      <c r="A211" s="80"/>
      <c r="B211" s="32" t="s">
        <v>383</v>
      </c>
      <c r="C211" s="26" t="s">
        <v>384</v>
      </c>
      <c r="D211" s="116"/>
      <c r="E211" s="131" t="s">
        <v>362</v>
      </c>
      <c r="F211" s="117">
        <f>[2]CSM!F206+[2]YY!E206+'[2]Zone verzi'!F205+'[2]67020330'!F205+[2]XX!E206+'[2]6703004'!F205+'[2]67020306'!F205+'[2]670250'!F205</f>
        <v>0</v>
      </c>
      <c r="G211" s="117">
        <f>[2]CSM!G206+[2]YY!F206+'[2]Zone verzi'!G205+'[2]67020330'!G205+[2]XX!F206+'[2]6703004'!G205+'[2]67020306'!G205+'[2]670250'!G205</f>
        <v>0</v>
      </c>
      <c r="H211" s="117">
        <f>[2]CSM!H206+[2]YY!G206+'[2]Zone verzi'!H205+'[2]67020330'!H205+[2]XX!G206+'[2]6703004'!H205+'[2]67020306'!H205+'[2]670250'!H205</f>
        <v>0</v>
      </c>
      <c r="I211" s="117">
        <f>[2]CSM!I206+[2]YY!H206+'[2]Zone verzi'!I205+'[2]67020330'!I205+[2]XX!H206+'[2]6703004'!I205+'[2]67020306'!I205+'[2]670250'!I205</f>
        <v>0</v>
      </c>
      <c r="J211" s="117">
        <f>[2]CSM!J206+[2]YY!I206+'[2]Zone verzi'!J205+'[2]67020330'!J205+[2]XX!I206+'[2]6703004'!J205+'[2]67020306'!J205+'[2]670250'!J205</f>
        <v>0</v>
      </c>
      <c r="K211" s="117">
        <f>[2]CSM!K206+[2]YY!J206+'[2]Zone verzi'!K205+'[2]67020330'!K205+[2]XX!J206+'[2]6703004'!K205+'[2]67020306'!K205+'[2]670250'!K205</f>
        <v>0</v>
      </c>
      <c r="L211" s="117">
        <f>[2]CSM!L206+[2]YY!K206+'[2]Zone verzi'!L205+'[2]67020330'!L205+[2]XX!K206+'[2]6703004'!L205+'[2]67020306'!L205+'[2]670250'!L205</f>
        <v>0</v>
      </c>
    </row>
    <row r="212" spans="1:12" s="49" customFormat="1" ht="20.100000000000001" hidden="1" customHeight="1">
      <c r="A212" s="80"/>
      <c r="B212" s="59" t="s">
        <v>385</v>
      </c>
      <c r="C212" s="26" t="s">
        <v>386</v>
      </c>
      <c r="D212" s="116"/>
      <c r="E212" s="131" t="s">
        <v>362</v>
      </c>
      <c r="F212" s="117">
        <f>[2]CSM!F207+[2]YY!E207+'[2]Zone verzi'!F206+'[2]67020330'!F206+[2]XX!E207+'[2]6703004'!F206+'[2]67020306'!F206+'[2]670250'!F206</f>
        <v>0</v>
      </c>
      <c r="G212" s="117">
        <f>[2]CSM!G207+[2]YY!F207+'[2]Zone verzi'!G206+'[2]67020330'!G206+[2]XX!F207+'[2]6703004'!G206+'[2]67020306'!G206+'[2]670250'!G206</f>
        <v>0</v>
      </c>
      <c r="H212" s="117">
        <f>[2]CSM!H207+[2]YY!G207+'[2]Zone verzi'!H206+'[2]67020330'!H206+[2]XX!G207+'[2]6703004'!H206+'[2]67020306'!H206+'[2]670250'!H206</f>
        <v>0</v>
      </c>
      <c r="I212" s="117">
        <f>[2]CSM!I207+[2]YY!H207+'[2]Zone verzi'!I206+'[2]67020330'!I206+[2]XX!H207+'[2]6703004'!I206+'[2]67020306'!I206+'[2]670250'!I206</f>
        <v>0</v>
      </c>
      <c r="J212" s="117">
        <f>[2]CSM!J207+[2]YY!I207+'[2]Zone verzi'!J206+'[2]67020330'!J206+[2]XX!I207+'[2]6703004'!J206+'[2]67020306'!J206+'[2]670250'!J206</f>
        <v>0</v>
      </c>
      <c r="K212" s="117">
        <f>[2]CSM!K207+[2]YY!J207+'[2]Zone verzi'!K206+'[2]67020330'!K206+[2]XX!J207+'[2]6703004'!K206+'[2]67020306'!K206+'[2]670250'!K206</f>
        <v>0</v>
      </c>
      <c r="L212" s="117">
        <f>[2]CSM!L207+[2]YY!K207+'[2]Zone verzi'!L206+'[2]67020330'!L206+[2]XX!K207+'[2]6703004'!L206+'[2]67020306'!L206+'[2]670250'!L206</f>
        <v>0</v>
      </c>
    </row>
    <row r="213" spans="1:12" s="49" customFormat="1" ht="13.5" hidden="1" customHeight="1">
      <c r="A213" s="80"/>
      <c r="B213" s="32"/>
      <c r="C213" s="26"/>
      <c r="D213" s="116"/>
      <c r="E213" s="131" t="s">
        <v>362</v>
      </c>
      <c r="F213" s="117">
        <f>[2]CSM!F208+[2]YY!E208+'[2]Zone verzi'!F207+'[2]67020330'!F207+[2]XX!E208+'[2]6703004'!F207+'[2]67020306'!F207+'[2]670250'!F207</f>
        <v>0</v>
      </c>
      <c r="G213" s="117">
        <f>[2]CSM!G208+[2]YY!F208+'[2]Zone verzi'!G207+'[2]67020330'!G207+[2]XX!F208+'[2]6703004'!G207+'[2]67020306'!G207+'[2]670250'!G207</f>
        <v>0</v>
      </c>
      <c r="H213" s="117">
        <f>[2]CSM!H208+[2]YY!G208+'[2]Zone verzi'!H207+'[2]67020330'!H207+[2]XX!G208+'[2]6703004'!H207+'[2]67020306'!H207+'[2]670250'!H207</f>
        <v>0</v>
      </c>
      <c r="I213" s="117">
        <f>[2]CSM!I208+[2]YY!H208+'[2]Zone verzi'!I207+'[2]67020330'!I207+[2]XX!H208+'[2]6703004'!I207+'[2]67020306'!I207+'[2]670250'!I207</f>
        <v>0</v>
      </c>
      <c r="J213" s="117">
        <f>[2]CSM!J208+[2]YY!I208+'[2]Zone verzi'!J207+'[2]67020330'!J207+[2]XX!I208+'[2]6703004'!J207+'[2]67020306'!J207+'[2]670250'!J207</f>
        <v>0</v>
      </c>
      <c r="K213" s="117">
        <f>[2]CSM!K208+[2]YY!J208+'[2]Zone verzi'!K207+'[2]67020330'!K207+[2]XX!J208+'[2]6703004'!K207+'[2]67020306'!K207+'[2]670250'!K207</f>
        <v>0</v>
      </c>
      <c r="L213" s="117">
        <f>[2]CSM!L208+[2]YY!K208+'[2]Zone verzi'!L207+'[2]67020330'!L207+[2]XX!K208+'[2]6703004'!L207+'[2]67020306'!L207+'[2]670250'!L207</f>
        <v>0</v>
      </c>
    </row>
    <row r="214" spans="1:12" s="49" customFormat="1" ht="39.75" customHeight="1">
      <c r="A214" s="202" t="s">
        <v>387</v>
      </c>
      <c r="B214" s="202"/>
      <c r="C214" s="81">
        <v>58</v>
      </c>
      <c r="D214" s="139">
        <f>D255+D261+D266</f>
        <v>20561935</v>
      </c>
      <c r="E214" s="158">
        <f t="shared" ref="E214:L214" si="24">E255+E261+E266</f>
        <v>13526760</v>
      </c>
      <c r="F214" s="139">
        <f t="shared" si="24"/>
        <v>20561935</v>
      </c>
      <c r="G214" s="139">
        <f t="shared" si="24"/>
        <v>13526760</v>
      </c>
      <c r="H214" s="139">
        <f t="shared" si="24"/>
        <v>5435955</v>
      </c>
      <c r="I214" s="139">
        <f t="shared" si="24"/>
        <v>5435955</v>
      </c>
      <c r="J214" s="139">
        <f t="shared" si="24"/>
        <v>5435955</v>
      </c>
      <c r="K214" s="139">
        <f t="shared" si="24"/>
        <v>0</v>
      </c>
      <c r="L214" s="139">
        <f t="shared" si="24"/>
        <v>30895</v>
      </c>
    </row>
    <row r="215" spans="1:12" s="49" customFormat="1" ht="15" hidden="1" customHeight="1">
      <c r="A215" s="203" t="s">
        <v>388</v>
      </c>
      <c r="B215" s="203"/>
      <c r="C215" s="23" t="s">
        <v>389</v>
      </c>
      <c r="D215" s="114"/>
      <c r="E215" s="115">
        <v>0</v>
      </c>
      <c r="F215" s="115">
        <f>F216+F217+F218</f>
        <v>188454</v>
      </c>
      <c r="G215" s="115">
        <f t="shared" ref="G215:L215" si="25">G216+G217+G218</f>
        <v>188454</v>
      </c>
      <c r="H215" s="115">
        <f t="shared" si="25"/>
        <v>36865</v>
      </c>
      <c r="I215" s="115">
        <f t="shared" si="25"/>
        <v>36865</v>
      </c>
      <c r="J215" s="115">
        <f t="shared" si="25"/>
        <v>36865</v>
      </c>
      <c r="K215" s="115">
        <f t="shared" si="25"/>
        <v>0</v>
      </c>
      <c r="L215" s="115">
        <f t="shared" si="25"/>
        <v>1514</v>
      </c>
    </row>
    <row r="216" spans="1:12" s="49" customFormat="1" ht="18" hidden="1" customHeight="1">
      <c r="A216" s="61"/>
      <c r="B216" s="82" t="s">
        <v>390</v>
      </c>
      <c r="C216" s="83" t="s">
        <v>391</v>
      </c>
      <c r="D216" s="140"/>
      <c r="E216" s="115">
        <v>0</v>
      </c>
      <c r="F216" s="141">
        <f>[2]CSM!F211+[2]YY!E211+'[2]Zone verzi'!F210+'[2]67020330'!F210+[2]XX!E211+'[2]6703004'!F210+'[2]67020306'!F210+'[2]670250'!F210</f>
        <v>188454</v>
      </c>
      <c r="G216" s="141">
        <f>[2]CSM!G211+[2]YY!F211+'[2]Zone verzi'!G210+'[2]67020330'!G210+[2]XX!F211+'[2]6703004'!G210+'[2]67020306'!G210+'[2]670250'!G210</f>
        <v>188454</v>
      </c>
      <c r="H216" s="141">
        <f>[2]CSM!H211+[2]YY!G211+'[2]Zone verzi'!H210+'[2]67020330'!H210+[2]XX!G211+'[2]6703004'!H210+'[2]67020306'!H210+'[2]670250'!H210</f>
        <v>36865</v>
      </c>
      <c r="I216" s="141">
        <f>[2]CSM!I211+[2]YY!H211+'[2]Zone verzi'!I210+'[2]67020330'!I210+[2]XX!H211+'[2]6703004'!I210+'[2]67020306'!I210+'[2]670250'!I210</f>
        <v>36865</v>
      </c>
      <c r="J216" s="141">
        <f>[2]CSM!J211+[2]YY!I211+'[2]Zone verzi'!J210+'[2]67020330'!J210+[2]XX!I211+'[2]6703004'!J210+'[2]67020306'!J210+'[2]670250'!J210</f>
        <v>36865</v>
      </c>
      <c r="K216" s="141">
        <f>[2]CSM!K211+[2]YY!J211+'[2]Zone verzi'!K210+'[2]67020330'!K210+[2]XX!J211+'[2]6703004'!K210+'[2]67020306'!K210+'[2]670250'!K210</f>
        <v>0</v>
      </c>
      <c r="L216" s="141">
        <f>[2]CSM!L211+[2]YY!K211+'[2]Zone verzi'!L210+'[2]67020330'!L210+[2]XX!K211+'[2]6703004'!L210+'[2]67020306'!L210+'[2]670250'!L210</f>
        <v>1514</v>
      </c>
    </row>
    <row r="217" spans="1:12" s="49" customFormat="1" ht="18" hidden="1" customHeight="1">
      <c r="A217" s="61"/>
      <c r="B217" s="82" t="s">
        <v>392</v>
      </c>
      <c r="C217" s="83" t="s">
        <v>393</v>
      </c>
      <c r="D217" s="140"/>
      <c r="E217" s="115">
        <v>0</v>
      </c>
      <c r="F217" s="141">
        <f>[2]CSM!F212+[2]YY!E212+'[2]Zone verzi'!F211+'[2]67020330'!F211+[2]XX!E212+'[2]6703004'!F211+'[2]67020306'!F211+'[2]670250'!F211</f>
        <v>0</v>
      </c>
      <c r="G217" s="141">
        <f>[2]CSM!G212+[2]YY!F212+'[2]Zone verzi'!G211+'[2]67020330'!G211+[2]XX!F212+'[2]6703004'!G211+'[2]67020306'!G211+'[2]670250'!G211</f>
        <v>0</v>
      </c>
      <c r="H217" s="141">
        <f>[2]CSM!H212+[2]YY!G212+'[2]Zone verzi'!H211+'[2]67020330'!H211+[2]XX!G212+'[2]6703004'!H211+'[2]67020306'!H211+'[2]670250'!H211</f>
        <v>0</v>
      </c>
      <c r="I217" s="141">
        <f>[2]CSM!I212+[2]YY!H212+'[2]Zone verzi'!I211+'[2]67020330'!I211+[2]XX!H212+'[2]6703004'!I211+'[2]67020306'!I211+'[2]670250'!I211</f>
        <v>0</v>
      </c>
      <c r="J217" s="141">
        <f>[2]CSM!J212+[2]YY!I212+'[2]Zone verzi'!J211+'[2]67020330'!J211+[2]XX!I212+'[2]6703004'!J211+'[2]67020306'!J211+'[2]670250'!J211</f>
        <v>0</v>
      </c>
      <c r="K217" s="141">
        <f>[2]CSM!K212+[2]YY!J212+'[2]Zone verzi'!K211+'[2]67020330'!K211+[2]XX!J212+'[2]6703004'!K211+'[2]67020306'!K211+'[2]670250'!K211</f>
        <v>0</v>
      </c>
      <c r="L217" s="141">
        <f>[2]CSM!L212+[2]YY!K212+'[2]Zone verzi'!L211+'[2]67020330'!L211+[2]XX!K212+'[2]6703004'!L211+'[2]67020306'!L211+'[2]670250'!L211</f>
        <v>0</v>
      </c>
    </row>
    <row r="218" spans="1:12" s="49" customFormat="1" ht="18" hidden="1" customHeight="1">
      <c r="A218" s="61"/>
      <c r="B218" s="82" t="s">
        <v>394</v>
      </c>
      <c r="C218" s="83" t="s">
        <v>395</v>
      </c>
      <c r="D218" s="140"/>
      <c r="E218" s="115">
        <v>0</v>
      </c>
      <c r="F218" s="141">
        <f>[2]CSM!F213+[2]YY!E213+'[2]Zone verzi'!F212+'[2]67020330'!F212+[2]XX!E213+'[2]6703004'!F212+'[2]67020306'!F212+'[2]670250'!F212</f>
        <v>0</v>
      </c>
      <c r="G218" s="141">
        <f>[2]CSM!G213+[2]YY!F213+'[2]Zone verzi'!G212+'[2]67020330'!G212+[2]XX!F213+'[2]6703004'!G212+'[2]67020306'!G212+'[2]670250'!G212</f>
        <v>0</v>
      </c>
      <c r="H218" s="141">
        <f>[2]CSM!H213+[2]YY!G213+'[2]Zone verzi'!H212+'[2]67020330'!H212+[2]XX!G213+'[2]6703004'!H212+'[2]67020306'!H212+'[2]670250'!H212</f>
        <v>0</v>
      </c>
      <c r="I218" s="141">
        <f>[2]CSM!I213+[2]YY!H213+'[2]Zone verzi'!I212+'[2]67020330'!I212+[2]XX!H213+'[2]6703004'!I212+'[2]67020306'!I212+'[2]670250'!I212</f>
        <v>0</v>
      </c>
      <c r="J218" s="141">
        <f>[2]CSM!J213+[2]YY!I213+'[2]Zone verzi'!J212+'[2]67020330'!J212+[2]XX!I213+'[2]6703004'!J212+'[2]67020306'!J212+'[2]670250'!J212</f>
        <v>0</v>
      </c>
      <c r="K218" s="141">
        <f>[2]CSM!K213+[2]YY!J213+'[2]Zone verzi'!K212+'[2]67020330'!K212+[2]XX!J213+'[2]6703004'!K212+'[2]67020306'!K212+'[2]670250'!K212</f>
        <v>0</v>
      </c>
      <c r="L218" s="141">
        <f>[2]CSM!L213+[2]YY!K213+'[2]Zone verzi'!L212+'[2]67020330'!L212+[2]XX!K213+'[2]6703004'!L212+'[2]67020306'!L212+'[2]670250'!L212</f>
        <v>0</v>
      </c>
    </row>
    <row r="219" spans="1:12" s="49" customFormat="1" ht="13.5" hidden="1" customHeight="1">
      <c r="A219" s="188" t="s">
        <v>396</v>
      </c>
      <c r="B219" s="188"/>
      <c r="C219" s="84" t="s">
        <v>397</v>
      </c>
      <c r="D219" s="142"/>
      <c r="E219" s="115">
        <v>0</v>
      </c>
      <c r="F219" s="115">
        <f t="shared" ref="F219:L219" si="26">F220+F221+F222</f>
        <v>0</v>
      </c>
      <c r="G219" s="115">
        <f t="shared" si="26"/>
        <v>0</v>
      </c>
      <c r="H219" s="115">
        <f t="shared" si="26"/>
        <v>0</v>
      </c>
      <c r="I219" s="115">
        <f t="shared" si="26"/>
        <v>0</v>
      </c>
      <c r="J219" s="115">
        <f t="shared" si="26"/>
        <v>0</v>
      </c>
      <c r="K219" s="115">
        <f t="shared" si="26"/>
        <v>0</v>
      </c>
      <c r="L219" s="115">
        <f t="shared" si="26"/>
        <v>0</v>
      </c>
    </row>
    <row r="220" spans="1:12" s="49" customFormat="1" ht="20.100000000000001" hidden="1" customHeight="1">
      <c r="A220" s="61"/>
      <c r="B220" s="82" t="s">
        <v>390</v>
      </c>
      <c r="C220" s="83" t="s">
        <v>398</v>
      </c>
      <c r="D220" s="140"/>
      <c r="E220" s="115">
        <v>0</v>
      </c>
      <c r="F220" s="141">
        <f>[2]CSM!F215+[2]YY!E215+'[2]Zone verzi'!F214+'[2]67020330'!F214+[2]XX!E215+'[2]6703004'!F214+'[2]67020306'!F214+'[2]670250'!F214</f>
        <v>0</v>
      </c>
      <c r="G220" s="141">
        <f>[2]CSM!G215+[2]YY!F215+'[2]Zone verzi'!G214+'[2]67020330'!G214+[2]XX!F215+'[2]6703004'!G214+'[2]67020306'!G214+'[2]670250'!G214</f>
        <v>0</v>
      </c>
      <c r="H220" s="141">
        <f>[2]CSM!H215+[2]YY!G215+'[2]Zone verzi'!H214+'[2]67020330'!H214+[2]XX!G215+'[2]6703004'!H214+'[2]67020306'!H214+'[2]670250'!H214</f>
        <v>0</v>
      </c>
      <c r="I220" s="141">
        <f>[2]CSM!I215+[2]YY!H215+'[2]Zone verzi'!I214+'[2]67020330'!I214+[2]XX!H215+'[2]6703004'!I214+'[2]67020306'!I214+'[2]670250'!I214</f>
        <v>0</v>
      </c>
      <c r="J220" s="141">
        <f>[2]CSM!J215+[2]YY!I215+'[2]Zone verzi'!J214+'[2]67020330'!J214+[2]XX!I215+'[2]6703004'!J214+'[2]67020306'!J214+'[2]670250'!J214</f>
        <v>0</v>
      </c>
      <c r="K220" s="141">
        <f>[2]CSM!K215+[2]YY!J215+'[2]Zone verzi'!K214+'[2]67020330'!K214+[2]XX!J215+'[2]6703004'!K214+'[2]67020306'!K214+'[2]670250'!K214</f>
        <v>0</v>
      </c>
      <c r="L220" s="141">
        <f>[2]CSM!L215+[2]YY!K215+'[2]Zone verzi'!L214+'[2]67020330'!L214+[2]XX!K215+'[2]6703004'!L214+'[2]67020306'!L214+'[2]670250'!L214</f>
        <v>0</v>
      </c>
    </row>
    <row r="221" spans="1:12" s="49" customFormat="1" ht="20.100000000000001" hidden="1" customHeight="1">
      <c r="A221" s="61"/>
      <c r="B221" s="82" t="s">
        <v>392</v>
      </c>
      <c r="C221" s="83" t="s">
        <v>399</v>
      </c>
      <c r="D221" s="140"/>
      <c r="E221" s="115">
        <v>0</v>
      </c>
      <c r="F221" s="141">
        <f>[2]CSM!F216+[2]YY!E216+'[2]Zone verzi'!F215+'[2]67020330'!F215+[2]XX!E216+'[2]6703004'!F215+'[2]67020306'!F215+'[2]670250'!F215</f>
        <v>0</v>
      </c>
      <c r="G221" s="141">
        <f>[2]CSM!G216+[2]YY!F216+'[2]Zone verzi'!G215+'[2]67020330'!G215+[2]XX!F216+'[2]6703004'!G215+'[2]67020306'!G215+'[2]670250'!G215</f>
        <v>0</v>
      </c>
      <c r="H221" s="141">
        <f>[2]CSM!H216+[2]YY!G216+'[2]Zone verzi'!H215+'[2]67020330'!H215+[2]XX!G216+'[2]6703004'!H215+'[2]67020306'!H215+'[2]670250'!H215</f>
        <v>0</v>
      </c>
      <c r="I221" s="141">
        <f>[2]CSM!I216+[2]YY!H216+'[2]Zone verzi'!I215+'[2]67020330'!I215+[2]XX!H216+'[2]6703004'!I215+'[2]67020306'!I215+'[2]670250'!I215</f>
        <v>0</v>
      </c>
      <c r="J221" s="141">
        <f>[2]CSM!J216+[2]YY!I216+'[2]Zone verzi'!J215+'[2]67020330'!J215+[2]XX!I216+'[2]6703004'!J215+'[2]67020306'!J215+'[2]670250'!J215</f>
        <v>0</v>
      </c>
      <c r="K221" s="141">
        <f>[2]CSM!K216+[2]YY!J216+'[2]Zone verzi'!K215+'[2]67020330'!K215+[2]XX!J216+'[2]6703004'!K215+'[2]67020306'!K215+'[2]670250'!K215</f>
        <v>0</v>
      </c>
      <c r="L221" s="141">
        <f>[2]CSM!L216+[2]YY!K216+'[2]Zone verzi'!L215+'[2]67020330'!L215+[2]XX!K216+'[2]6703004'!L215+'[2]67020306'!L215+'[2]670250'!L215</f>
        <v>0</v>
      </c>
    </row>
    <row r="222" spans="1:12" s="49" customFormat="1" ht="20.100000000000001" hidden="1" customHeight="1">
      <c r="A222" s="61"/>
      <c r="B222" s="82" t="s">
        <v>394</v>
      </c>
      <c r="C222" s="83" t="s">
        <v>400</v>
      </c>
      <c r="D222" s="140"/>
      <c r="E222" s="115">
        <v>0</v>
      </c>
      <c r="F222" s="141">
        <f>[2]CSM!F217+[2]YY!E217+'[2]Zone verzi'!F216+'[2]67020330'!F216+[2]XX!E217+'[2]6703004'!F216+'[2]67020306'!F216+'[2]670250'!F216</f>
        <v>0</v>
      </c>
      <c r="G222" s="141">
        <f>[2]CSM!G217+[2]YY!F217+'[2]Zone verzi'!G216+'[2]67020330'!G216+[2]XX!F217+'[2]6703004'!G216+'[2]67020306'!G216+'[2]670250'!G216</f>
        <v>0</v>
      </c>
      <c r="H222" s="141">
        <f>[2]CSM!H217+[2]YY!G217+'[2]Zone verzi'!H216+'[2]67020330'!H216+[2]XX!G217+'[2]6703004'!H216+'[2]67020306'!H216+'[2]670250'!H216</f>
        <v>0</v>
      </c>
      <c r="I222" s="141">
        <f>[2]CSM!I217+[2]YY!H217+'[2]Zone verzi'!I216+'[2]67020330'!I216+[2]XX!H217+'[2]6703004'!I216+'[2]67020306'!I216+'[2]670250'!I216</f>
        <v>0</v>
      </c>
      <c r="J222" s="141">
        <f>[2]CSM!J217+[2]YY!I217+'[2]Zone verzi'!J216+'[2]67020330'!J216+[2]XX!I217+'[2]6703004'!J216+'[2]67020306'!J216+'[2]670250'!J216</f>
        <v>0</v>
      </c>
      <c r="K222" s="141">
        <f>[2]CSM!K217+[2]YY!J217+'[2]Zone verzi'!K216+'[2]67020330'!K216+[2]XX!J217+'[2]6703004'!K216+'[2]67020306'!K216+'[2]670250'!K216</f>
        <v>0</v>
      </c>
      <c r="L222" s="141">
        <f>[2]CSM!L217+[2]YY!K217+'[2]Zone verzi'!L216+'[2]67020330'!L216+[2]XX!K217+'[2]6703004'!L216+'[2]67020306'!L216+'[2]670250'!L216</f>
        <v>0</v>
      </c>
    </row>
    <row r="223" spans="1:12" s="49" customFormat="1" ht="20.100000000000001" hidden="1" customHeight="1">
      <c r="A223" s="188" t="s">
        <v>401</v>
      </c>
      <c r="B223" s="188"/>
      <c r="C223" s="84" t="s">
        <v>402</v>
      </c>
      <c r="D223" s="142"/>
      <c r="E223" s="115">
        <v>0</v>
      </c>
      <c r="F223" s="141">
        <f>F224+F225+F226</f>
        <v>0</v>
      </c>
      <c r="G223" s="141">
        <f t="shared" ref="G223:L223" si="27">G224+G225+G226</f>
        <v>0</v>
      </c>
      <c r="H223" s="141">
        <f t="shared" si="27"/>
        <v>0</v>
      </c>
      <c r="I223" s="141">
        <f t="shared" si="27"/>
        <v>0</v>
      </c>
      <c r="J223" s="141">
        <f t="shared" si="27"/>
        <v>0</v>
      </c>
      <c r="K223" s="141">
        <f t="shared" si="27"/>
        <v>0</v>
      </c>
      <c r="L223" s="141">
        <f t="shared" si="27"/>
        <v>0</v>
      </c>
    </row>
    <row r="224" spans="1:12" s="49" customFormat="1" ht="20.100000000000001" hidden="1" customHeight="1">
      <c r="A224" s="61"/>
      <c r="B224" s="82" t="s">
        <v>390</v>
      </c>
      <c r="C224" s="83" t="s">
        <v>403</v>
      </c>
      <c r="D224" s="140"/>
      <c r="E224" s="115">
        <v>0</v>
      </c>
      <c r="F224" s="141">
        <f>[2]CSM!F219+[2]YY!E219+'[2]Zone verzi'!F218+'[2]67020330'!F218+[2]XX!E219+'[2]6703004'!F218+'[2]67020306'!F218+'[2]670250'!F218</f>
        <v>0</v>
      </c>
      <c r="G224" s="141">
        <f>[2]CSM!G219+[2]YY!F219+'[2]Zone verzi'!G218+'[2]67020330'!G218+[2]XX!F219+'[2]6703004'!G218+'[2]67020306'!G218+'[2]670250'!G218</f>
        <v>0</v>
      </c>
      <c r="H224" s="141">
        <f>[2]CSM!H219+[2]YY!G219+'[2]Zone verzi'!H218+'[2]67020330'!H218+[2]XX!G219+'[2]6703004'!H218+'[2]67020306'!H218+'[2]670250'!H218</f>
        <v>0</v>
      </c>
      <c r="I224" s="141">
        <f>[2]CSM!I219+[2]YY!H219+'[2]Zone verzi'!I218+'[2]67020330'!I218+[2]XX!H219+'[2]6703004'!I218+'[2]67020306'!I218+'[2]670250'!I218</f>
        <v>0</v>
      </c>
      <c r="J224" s="141">
        <f>[2]CSM!J219+[2]YY!I219+'[2]Zone verzi'!J218+'[2]67020330'!J218+[2]XX!I219+'[2]6703004'!J218+'[2]67020306'!J218+'[2]670250'!J218</f>
        <v>0</v>
      </c>
      <c r="K224" s="141">
        <f>[2]CSM!K219+[2]YY!J219+'[2]Zone verzi'!K218+'[2]67020330'!K218+[2]XX!J219+'[2]6703004'!K218+'[2]67020306'!K218+'[2]670250'!K218</f>
        <v>0</v>
      </c>
      <c r="L224" s="141">
        <f>[2]CSM!L219+[2]YY!K219+'[2]Zone verzi'!L218+'[2]67020330'!L218+[2]XX!K219+'[2]6703004'!L218+'[2]67020306'!L218+'[2]670250'!L218</f>
        <v>0</v>
      </c>
    </row>
    <row r="225" spans="1:12" s="49" customFormat="1" ht="20.100000000000001" hidden="1" customHeight="1">
      <c r="A225" s="61"/>
      <c r="B225" s="82" t="s">
        <v>392</v>
      </c>
      <c r="C225" s="83" t="s">
        <v>404</v>
      </c>
      <c r="D225" s="140"/>
      <c r="E225" s="115">
        <v>0</v>
      </c>
      <c r="F225" s="141">
        <f>[2]CSM!F220+[2]YY!E220+'[2]Zone verzi'!F219+'[2]67020330'!F219+[2]XX!E220+'[2]6703004'!F219+'[2]67020306'!F219+'[2]670250'!F219</f>
        <v>0</v>
      </c>
      <c r="G225" s="141">
        <f>[2]CSM!G220+[2]YY!F220+'[2]Zone verzi'!G219+'[2]67020330'!G219+[2]XX!F220+'[2]6703004'!G219+'[2]67020306'!G219+'[2]670250'!G219</f>
        <v>0</v>
      </c>
      <c r="H225" s="141">
        <f>[2]CSM!H220+[2]YY!G220+'[2]Zone verzi'!H219+'[2]67020330'!H219+[2]XX!G220+'[2]6703004'!H219+'[2]67020306'!H219+'[2]670250'!H219</f>
        <v>0</v>
      </c>
      <c r="I225" s="141">
        <f>[2]CSM!I220+[2]YY!H220+'[2]Zone verzi'!I219+'[2]67020330'!I219+[2]XX!H220+'[2]6703004'!I219+'[2]67020306'!I219+'[2]670250'!I219</f>
        <v>0</v>
      </c>
      <c r="J225" s="141">
        <f>[2]CSM!J220+[2]YY!I220+'[2]Zone verzi'!J219+'[2]67020330'!J219+[2]XX!I220+'[2]6703004'!J219+'[2]67020306'!J219+'[2]670250'!J219</f>
        <v>0</v>
      </c>
      <c r="K225" s="141">
        <f>[2]CSM!K220+[2]YY!J220+'[2]Zone verzi'!K219+'[2]67020330'!K219+[2]XX!J220+'[2]6703004'!K219+'[2]67020306'!K219+'[2]670250'!K219</f>
        <v>0</v>
      </c>
      <c r="L225" s="141">
        <f>[2]CSM!L220+[2]YY!K220+'[2]Zone verzi'!L219+'[2]67020330'!L219+[2]XX!K220+'[2]6703004'!L219+'[2]67020306'!L219+'[2]670250'!L219</f>
        <v>0</v>
      </c>
    </row>
    <row r="226" spans="1:12" s="49" customFormat="1" ht="20.100000000000001" hidden="1" customHeight="1">
      <c r="A226" s="61"/>
      <c r="B226" s="82" t="s">
        <v>394</v>
      </c>
      <c r="C226" s="83" t="s">
        <v>405</v>
      </c>
      <c r="D226" s="140"/>
      <c r="E226" s="115">
        <v>0</v>
      </c>
      <c r="F226" s="141">
        <f>[2]CSM!F221+[2]YY!E221+'[2]Zone verzi'!F220+'[2]67020330'!F220+[2]XX!E221+'[2]6703004'!F220+'[2]67020306'!F220+'[2]670250'!F220</f>
        <v>0</v>
      </c>
      <c r="G226" s="141">
        <f>[2]CSM!G221+[2]YY!F221+'[2]Zone verzi'!G220+'[2]67020330'!G220+[2]XX!F221+'[2]6703004'!G220+'[2]67020306'!G220+'[2]670250'!G220</f>
        <v>0</v>
      </c>
      <c r="H226" s="141">
        <f>[2]CSM!H221+[2]YY!G221+'[2]Zone verzi'!H220+'[2]67020330'!H220+[2]XX!G221+'[2]6703004'!H220+'[2]67020306'!H220+'[2]670250'!H220</f>
        <v>0</v>
      </c>
      <c r="I226" s="141">
        <f>[2]CSM!I221+[2]YY!H221+'[2]Zone verzi'!I220+'[2]67020330'!I220+[2]XX!H221+'[2]6703004'!I220+'[2]67020306'!I220+'[2]670250'!I220</f>
        <v>0</v>
      </c>
      <c r="J226" s="141">
        <f>[2]CSM!J221+[2]YY!I221+'[2]Zone verzi'!J220+'[2]67020330'!J220+[2]XX!I221+'[2]6703004'!J220+'[2]67020306'!J220+'[2]670250'!J220</f>
        <v>0</v>
      </c>
      <c r="K226" s="141">
        <f>[2]CSM!K221+[2]YY!J221+'[2]Zone verzi'!K220+'[2]67020330'!K220+[2]XX!J221+'[2]6703004'!K220+'[2]67020306'!K220+'[2]670250'!K220</f>
        <v>0</v>
      </c>
      <c r="L226" s="141">
        <f>[2]CSM!L221+[2]YY!K221+'[2]Zone verzi'!L220+'[2]67020330'!L220+[2]XX!K221+'[2]6703004'!L220+'[2]67020306'!L220+'[2]670250'!L220</f>
        <v>0</v>
      </c>
    </row>
    <row r="227" spans="1:12" s="49" customFormat="1" ht="20.100000000000001" hidden="1" customHeight="1">
      <c r="A227" s="188" t="s">
        <v>406</v>
      </c>
      <c r="B227" s="188"/>
      <c r="C227" s="84" t="s">
        <v>407</v>
      </c>
      <c r="D227" s="142"/>
      <c r="E227" s="115">
        <v>0</v>
      </c>
      <c r="F227" s="141">
        <f>F228+F229+F230</f>
        <v>0</v>
      </c>
      <c r="G227" s="141">
        <f t="shared" ref="G227:L227" si="28">G228+G229+G230</f>
        <v>0</v>
      </c>
      <c r="H227" s="141">
        <f t="shared" si="28"/>
        <v>0</v>
      </c>
      <c r="I227" s="141">
        <f t="shared" si="28"/>
        <v>0</v>
      </c>
      <c r="J227" s="141">
        <f t="shared" si="28"/>
        <v>0</v>
      </c>
      <c r="K227" s="141">
        <f t="shared" si="28"/>
        <v>0</v>
      </c>
      <c r="L227" s="141">
        <f t="shared" si="28"/>
        <v>0</v>
      </c>
    </row>
    <row r="228" spans="1:12" s="49" customFormat="1" ht="20.100000000000001" hidden="1" customHeight="1">
      <c r="A228" s="61"/>
      <c r="B228" s="82" t="s">
        <v>390</v>
      </c>
      <c r="C228" s="83" t="s">
        <v>408</v>
      </c>
      <c r="D228" s="140"/>
      <c r="E228" s="115">
        <v>0</v>
      </c>
      <c r="F228" s="141">
        <f>[2]CSM!F223+[2]YY!E223+'[2]Zone verzi'!F222+'[2]67020330'!F222+[2]XX!E223+'[2]6703004'!F222+'[2]67020306'!F222+'[2]670250'!F222</f>
        <v>0</v>
      </c>
      <c r="G228" s="141">
        <f>[2]CSM!G223+[2]YY!F223+'[2]Zone verzi'!G222+'[2]67020330'!G222+[2]XX!F223+'[2]6703004'!G222+'[2]67020306'!G222+'[2]670250'!G222</f>
        <v>0</v>
      </c>
      <c r="H228" s="141">
        <f>[2]CSM!H223+[2]YY!G223+'[2]Zone verzi'!H222+'[2]67020330'!H222+[2]XX!G223+'[2]6703004'!H222+'[2]67020306'!H222+'[2]670250'!H222</f>
        <v>0</v>
      </c>
      <c r="I228" s="141">
        <f>[2]CSM!I223+[2]YY!H223+'[2]Zone verzi'!I222+'[2]67020330'!I222+[2]XX!H223+'[2]6703004'!I222+'[2]67020306'!I222+'[2]670250'!I222</f>
        <v>0</v>
      </c>
      <c r="J228" s="141">
        <f>[2]CSM!J223+[2]YY!I223+'[2]Zone verzi'!J222+'[2]67020330'!J222+[2]XX!I223+'[2]6703004'!J222+'[2]67020306'!J222+'[2]670250'!J222</f>
        <v>0</v>
      </c>
      <c r="K228" s="141">
        <f>[2]CSM!K223+[2]YY!J223+'[2]Zone verzi'!K222+'[2]67020330'!K222+[2]XX!J223+'[2]6703004'!K222+'[2]67020306'!K222+'[2]670250'!K222</f>
        <v>0</v>
      </c>
      <c r="L228" s="141">
        <f>[2]CSM!L223+[2]YY!K223+'[2]Zone verzi'!L222+'[2]67020330'!L222+[2]XX!K223+'[2]6703004'!L222+'[2]67020306'!L222+'[2]670250'!L222</f>
        <v>0</v>
      </c>
    </row>
    <row r="229" spans="1:12" s="49" customFormat="1" ht="20.100000000000001" hidden="1" customHeight="1">
      <c r="A229" s="61"/>
      <c r="B229" s="82" t="s">
        <v>392</v>
      </c>
      <c r="C229" s="83" t="s">
        <v>409</v>
      </c>
      <c r="D229" s="140"/>
      <c r="E229" s="115">
        <v>0</v>
      </c>
      <c r="F229" s="141">
        <f>[2]CSM!F224+[2]YY!E224+'[2]Zone verzi'!F223+'[2]67020330'!F223+[2]XX!E224+'[2]6703004'!F223+'[2]67020306'!F223+'[2]670250'!F223</f>
        <v>0</v>
      </c>
      <c r="G229" s="141">
        <f>[2]CSM!G224+[2]YY!F224+'[2]Zone verzi'!G223+'[2]67020330'!G223+[2]XX!F224+'[2]6703004'!G223+'[2]67020306'!G223+'[2]670250'!G223</f>
        <v>0</v>
      </c>
      <c r="H229" s="141">
        <f>[2]CSM!H224+[2]YY!G224+'[2]Zone verzi'!H223+'[2]67020330'!H223+[2]XX!G224+'[2]6703004'!H223+'[2]67020306'!H223+'[2]670250'!H223</f>
        <v>0</v>
      </c>
      <c r="I229" s="141">
        <f>[2]CSM!I224+[2]YY!H224+'[2]Zone verzi'!I223+'[2]67020330'!I223+[2]XX!H224+'[2]6703004'!I223+'[2]67020306'!I223+'[2]670250'!I223</f>
        <v>0</v>
      </c>
      <c r="J229" s="141">
        <f>[2]CSM!J224+[2]YY!I224+'[2]Zone verzi'!J223+'[2]67020330'!J223+[2]XX!I224+'[2]6703004'!J223+'[2]67020306'!J223+'[2]670250'!J223</f>
        <v>0</v>
      </c>
      <c r="K229" s="141">
        <f>[2]CSM!K224+[2]YY!J224+'[2]Zone verzi'!K223+'[2]67020330'!K223+[2]XX!J224+'[2]6703004'!K223+'[2]67020306'!K223+'[2]670250'!K223</f>
        <v>0</v>
      </c>
      <c r="L229" s="141">
        <f>[2]CSM!L224+[2]YY!K224+'[2]Zone verzi'!L223+'[2]67020330'!L223+[2]XX!K224+'[2]6703004'!L223+'[2]67020306'!L223+'[2]670250'!L223</f>
        <v>0</v>
      </c>
    </row>
    <row r="230" spans="1:12" s="49" customFormat="1" ht="20.100000000000001" hidden="1" customHeight="1">
      <c r="A230" s="61"/>
      <c r="B230" s="82" t="s">
        <v>394</v>
      </c>
      <c r="C230" s="83" t="s">
        <v>410</v>
      </c>
      <c r="D230" s="140"/>
      <c r="E230" s="115">
        <v>0</v>
      </c>
      <c r="F230" s="141">
        <f>[2]CSM!F225+[2]YY!E225+'[2]Zone verzi'!F224+'[2]67020330'!F224+[2]XX!E225+'[2]6703004'!F224+'[2]67020306'!F224+'[2]670250'!F224</f>
        <v>0</v>
      </c>
      <c r="G230" s="141">
        <f>[2]CSM!G225+[2]YY!F225+'[2]Zone verzi'!G224+'[2]67020330'!G224+[2]XX!F225+'[2]6703004'!G224+'[2]67020306'!G224+'[2]670250'!G224</f>
        <v>0</v>
      </c>
      <c r="H230" s="141">
        <f>[2]CSM!H225+[2]YY!G225+'[2]Zone verzi'!H224+'[2]67020330'!H224+[2]XX!G225+'[2]6703004'!H224+'[2]67020306'!H224+'[2]670250'!H224</f>
        <v>0</v>
      </c>
      <c r="I230" s="141">
        <f>[2]CSM!I225+[2]YY!H225+'[2]Zone verzi'!I224+'[2]67020330'!I224+[2]XX!H225+'[2]6703004'!I224+'[2]67020306'!I224+'[2]670250'!I224</f>
        <v>0</v>
      </c>
      <c r="J230" s="141">
        <f>[2]CSM!J225+[2]YY!I225+'[2]Zone verzi'!J224+'[2]67020330'!J224+[2]XX!I225+'[2]6703004'!J224+'[2]67020306'!J224+'[2]670250'!J224</f>
        <v>0</v>
      </c>
      <c r="K230" s="141">
        <f>[2]CSM!K225+[2]YY!J225+'[2]Zone verzi'!K224+'[2]67020330'!K224+[2]XX!J225+'[2]6703004'!K224+'[2]67020306'!K224+'[2]670250'!K224</f>
        <v>0</v>
      </c>
      <c r="L230" s="141">
        <f>[2]CSM!L225+[2]YY!K225+'[2]Zone verzi'!L224+'[2]67020330'!L224+[2]XX!K225+'[2]6703004'!L224+'[2]67020306'!L224+'[2]670250'!L224</f>
        <v>0</v>
      </c>
    </row>
    <row r="231" spans="1:12" s="49" customFormat="1" ht="20.100000000000001" hidden="1" customHeight="1">
      <c r="A231" s="188" t="s">
        <v>411</v>
      </c>
      <c r="B231" s="188"/>
      <c r="C231" s="84" t="s">
        <v>412</v>
      </c>
      <c r="D231" s="142"/>
      <c r="E231" s="115">
        <v>0</v>
      </c>
      <c r="F231" s="141">
        <f>F232+F233+F234</f>
        <v>0</v>
      </c>
      <c r="G231" s="141">
        <f t="shared" ref="G231:L231" si="29">G232+G233+G234</f>
        <v>0</v>
      </c>
      <c r="H231" s="141">
        <f t="shared" si="29"/>
        <v>0</v>
      </c>
      <c r="I231" s="141">
        <f t="shared" si="29"/>
        <v>0</v>
      </c>
      <c r="J231" s="141">
        <f t="shared" si="29"/>
        <v>0</v>
      </c>
      <c r="K231" s="141">
        <f t="shared" si="29"/>
        <v>0</v>
      </c>
      <c r="L231" s="141">
        <f t="shared" si="29"/>
        <v>0</v>
      </c>
    </row>
    <row r="232" spans="1:12" s="49" customFormat="1" ht="20.100000000000001" hidden="1" customHeight="1">
      <c r="A232" s="61"/>
      <c r="B232" s="82" t="s">
        <v>390</v>
      </c>
      <c r="C232" s="83" t="s">
        <v>413</v>
      </c>
      <c r="D232" s="140"/>
      <c r="E232" s="115">
        <v>0</v>
      </c>
      <c r="F232" s="141">
        <f>[2]CSM!F227+[2]YY!E227+'[2]Zone verzi'!F226+'[2]67020330'!F226+[2]XX!E227+'[2]6703004'!F226+'[2]67020306'!F226+'[2]670250'!F226</f>
        <v>0</v>
      </c>
      <c r="G232" s="141">
        <f>[2]CSM!G227+[2]YY!F227+'[2]Zone verzi'!G226+'[2]67020330'!G226+[2]XX!F227+'[2]6703004'!G226+'[2]67020306'!G226+'[2]670250'!G226</f>
        <v>0</v>
      </c>
      <c r="H232" s="141">
        <f>[2]CSM!H227+[2]YY!G227+'[2]Zone verzi'!H226+'[2]67020330'!H226+[2]XX!G227+'[2]6703004'!H226+'[2]67020306'!H226+'[2]670250'!H226</f>
        <v>0</v>
      </c>
      <c r="I232" s="141">
        <f>[2]CSM!I227+[2]YY!H227+'[2]Zone verzi'!I226+'[2]67020330'!I226+[2]XX!H227+'[2]6703004'!I226+'[2]67020306'!I226+'[2]670250'!I226</f>
        <v>0</v>
      </c>
      <c r="J232" s="141">
        <f>[2]CSM!J227+[2]YY!I227+'[2]Zone verzi'!J226+'[2]67020330'!J226+[2]XX!I227+'[2]6703004'!J226+'[2]67020306'!J226+'[2]670250'!J226</f>
        <v>0</v>
      </c>
      <c r="K232" s="141">
        <f>[2]CSM!K227+[2]YY!J227+'[2]Zone verzi'!K226+'[2]67020330'!K226+[2]XX!J227+'[2]6703004'!K226+'[2]67020306'!K226+'[2]670250'!K226</f>
        <v>0</v>
      </c>
      <c r="L232" s="141">
        <f>[2]CSM!L227+[2]YY!K227+'[2]Zone verzi'!L226+'[2]67020330'!L226+[2]XX!K227+'[2]6703004'!L226+'[2]67020306'!L226+'[2]670250'!L226</f>
        <v>0</v>
      </c>
    </row>
    <row r="233" spans="1:12" s="49" customFormat="1" ht="20.100000000000001" hidden="1" customHeight="1">
      <c r="A233" s="61"/>
      <c r="B233" s="82" t="s">
        <v>392</v>
      </c>
      <c r="C233" s="83" t="s">
        <v>414</v>
      </c>
      <c r="D233" s="140"/>
      <c r="E233" s="115">
        <v>0</v>
      </c>
      <c r="F233" s="141">
        <f>[2]CSM!F228+[2]YY!E228+'[2]Zone verzi'!F227+'[2]67020330'!F227+[2]XX!E228+'[2]6703004'!F227+'[2]67020306'!F227+'[2]670250'!F227</f>
        <v>0</v>
      </c>
      <c r="G233" s="141">
        <f>[2]CSM!G228+[2]YY!F228+'[2]Zone verzi'!G227+'[2]67020330'!G227+[2]XX!F228+'[2]6703004'!G227+'[2]67020306'!G227+'[2]670250'!G227</f>
        <v>0</v>
      </c>
      <c r="H233" s="141">
        <f>[2]CSM!H228+[2]YY!G228+'[2]Zone verzi'!H227+'[2]67020330'!H227+[2]XX!G228+'[2]6703004'!H227+'[2]67020306'!H227+'[2]670250'!H227</f>
        <v>0</v>
      </c>
      <c r="I233" s="141">
        <f>[2]CSM!I228+[2]YY!H228+'[2]Zone verzi'!I227+'[2]67020330'!I227+[2]XX!H228+'[2]6703004'!I227+'[2]67020306'!I227+'[2]670250'!I227</f>
        <v>0</v>
      </c>
      <c r="J233" s="141">
        <f>[2]CSM!J228+[2]YY!I228+'[2]Zone verzi'!J227+'[2]67020330'!J227+[2]XX!I228+'[2]6703004'!J227+'[2]67020306'!J227+'[2]670250'!J227</f>
        <v>0</v>
      </c>
      <c r="K233" s="141">
        <f>[2]CSM!K228+[2]YY!J228+'[2]Zone verzi'!K227+'[2]67020330'!K227+[2]XX!J228+'[2]6703004'!K227+'[2]67020306'!K227+'[2]670250'!K227</f>
        <v>0</v>
      </c>
      <c r="L233" s="141">
        <f>[2]CSM!L228+[2]YY!K228+'[2]Zone verzi'!L227+'[2]67020330'!L227+[2]XX!K228+'[2]6703004'!L227+'[2]67020306'!L227+'[2]670250'!L227</f>
        <v>0</v>
      </c>
    </row>
    <row r="234" spans="1:12" s="49" customFormat="1" ht="20.100000000000001" hidden="1" customHeight="1">
      <c r="A234" s="61"/>
      <c r="B234" s="82" t="s">
        <v>394</v>
      </c>
      <c r="C234" s="83" t="s">
        <v>415</v>
      </c>
      <c r="D234" s="140"/>
      <c r="E234" s="115">
        <v>0</v>
      </c>
      <c r="F234" s="141">
        <f>[2]CSM!F229+[2]YY!E229+'[2]Zone verzi'!F228+'[2]67020330'!F228+[2]XX!E229+'[2]6703004'!F228+'[2]67020306'!F228+'[2]670250'!F228</f>
        <v>0</v>
      </c>
      <c r="G234" s="141">
        <f>[2]CSM!G229+[2]YY!F229+'[2]Zone verzi'!G228+'[2]67020330'!G228+[2]XX!F229+'[2]6703004'!G228+'[2]67020306'!G228+'[2]670250'!G228</f>
        <v>0</v>
      </c>
      <c r="H234" s="141">
        <f>[2]CSM!H229+[2]YY!G229+'[2]Zone verzi'!H228+'[2]67020330'!H228+[2]XX!G229+'[2]6703004'!H228+'[2]67020306'!H228+'[2]670250'!H228</f>
        <v>0</v>
      </c>
      <c r="I234" s="141">
        <f>[2]CSM!I229+[2]YY!H229+'[2]Zone verzi'!I228+'[2]67020330'!I228+[2]XX!H229+'[2]6703004'!I228+'[2]67020306'!I228+'[2]670250'!I228</f>
        <v>0</v>
      </c>
      <c r="J234" s="141">
        <f>[2]CSM!J229+[2]YY!I229+'[2]Zone verzi'!J228+'[2]67020330'!J228+[2]XX!I229+'[2]6703004'!J228+'[2]67020306'!J228+'[2]670250'!J228</f>
        <v>0</v>
      </c>
      <c r="K234" s="141">
        <f>[2]CSM!K229+[2]YY!J229+'[2]Zone verzi'!K228+'[2]67020330'!K228+[2]XX!J229+'[2]6703004'!K228+'[2]67020306'!K228+'[2]670250'!K228</f>
        <v>0</v>
      </c>
      <c r="L234" s="141">
        <f>[2]CSM!L229+[2]YY!K229+'[2]Zone verzi'!L228+'[2]67020330'!L228+[2]XX!K229+'[2]6703004'!L228+'[2]67020306'!L228+'[2]670250'!L228</f>
        <v>0</v>
      </c>
    </row>
    <row r="235" spans="1:12" s="49" customFormat="1" ht="20.100000000000001" hidden="1" customHeight="1">
      <c r="A235" s="188" t="s">
        <v>416</v>
      </c>
      <c r="B235" s="188"/>
      <c r="C235" s="84" t="s">
        <v>417</v>
      </c>
      <c r="D235" s="142"/>
      <c r="E235" s="115">
        <v>0</v>
      </c>
      <c r="F235" s="141">
        <f>F236+F237+F238</f>
        <v>0</v>
      </c>
      <c r="G235" s="141">
        <f t="shared" ref="G235:L235" si="30">G236+G237+G238</f>
        <v>0</v>
      </c>
      <c r="H235" s="141">
        <f t="shared" si="30"/>
        <v>0</v>
      </c>
      <c r="I235" s="141">
        <f t="shared" si="30"/>
        <v>0</v>
      </c>
      <c r="J235" s="141">
        <f t="shared" si="30"/>
        <v>0</v>
      </c>
      <c r="K235" s="141">
        <f t="shared" si="30"/>
        <v>0</v>
      </c>
      <c r="L235" s="141">
        <f t="shared" si="30"/>
        <v>0</v>
      </c>
    </row>
    <row r="236" spans="1:12" s="49" customFormat="1" ht="20.100000000000001" hidden="1" customHeight="1">
      <c r="A236" s="61"/>
      <c r="B236" s="82" t="s">
        <v>390</v>
      </c>
      <c r="C236" s="83" t="s">
        <v>418</v>
      </c>
      <c r="D236" s="140"/>
      <c r="E236" s="115">
        <v>0</v>
      </c>
      <c r="F236" s="141">
        <f>[2]CSM!F231+[2]YY!E231+'[2]Zone verzi'!F230+'[2]67020330'!F230+[2]XX!E231+'[2]6703004'!F230+'[2]67020306'!F230+'[2]670250'!F230</f>
        <v>0</v>
      </c>
      <c r="G236" s="141">
        <f>[2]CSM!G231+[2]YY!F231+'[2]Zone verzi'!G230+'[2]67020330'!G230+[2]XX!F231+'[2]6703004'!G230+'[2]67020306'!G230+'[2]670250'!G230</f>
        <v>0</v>
      </c>
      <c r="H236" s="141">
        <f>[2]CSM!H231+[2]YY!G231+'[2]Zone verzi'!H230+'[2]67020330'!H230+[2]XX!G231+'[2]6703004'!H230+'[2]67020306'!H230+'[2]670250'!H230</f>
        <v>0</v>
      </c>
      <c r="I236" s="141">
        <f>[2]CSM!I231+[2]YY!H231+'[2]Zone verzi'!I230+'[2]67020330'!I230+[2]XX!H231+'[2]6703004'!I230+'[2]67020306'!I230+'[2]670250'!I230</f>
        <v>0</v>
      </c>
      <c r="J236" s="141">
        <f>[2]CSM!J231+[2]YY!I231+'[2]Zone verzi'!J230+'[2]67020330'!J230+[2]XX!I231+'[2]6703004'!J230+'[2]67020306'!J230+'[2]670250'!J230</f>
        <v>0</v>
      </c>
      <c r="K236" s="141">
        <f>[2]CSM!K231+[2]YY!J231+'[2]Zone verzi'!K230+'[2]67020330'!K230+[2]XX!J231+'[2]6703004'!K230+'[2]67020306'!K230+'[2]670250'!K230</f>
        <v>0</v>
      </c>
      <c r="L236" s="141">
        <f>[2]CSM!L231+[2]YY!K231+'[2]Zone verzi'!L230+'[2]67020330'!L230+[2]XX!K231+'[2]6703004'!L230+'[2]67020306'!L230+'[2]670250'!L230</f>
        <v>0</v>
      </c>
    </row>
    <row r="237" spans="1:12" s="49" customFormat="1" ht="20.100000000000001" hidden="1" customHeight="1">
      <c r="A237" s="61"/>
      <c r="B237" s="82" t="s">
        <v>392</v>
      </c>
      <c r="C237" s="83" t="s">
        <v>419</v>
      </c>
      <c r="D237" s="140"/>
      <c r="E237" s="115">
        <v>0</v>
      </c>
      <c r="F237" s="141">
        <f>[2]CSM!F232+[2]YY!E232+'[2]Zone verzi'!F231+'[2]67020330'!F231+[2]XX!E232+'[2]6703004'!F231+'[2]67020306'!F231+'[2]670250'!F231</f>
        <v>0</v>
      </c>
      <c r="G237" s="141">
        <f>[2]CSM!G232+[2]YY!F232+'[2]Zone verzi'!G231+'[2]67020330'!G231+[2]XX!F232+'[2]6703004'!G231+'[2]67020306'!G231+'[2]670250'!G231</f>
        <v>0</v>
      </c>
      <c r="H237" s="141">
        <f>[2]CSM!H232+[2]YY!G232+'[2]Zone verzi'!H231+'[2]67020330'!H231+[2]XX!G232+'[2]6703004'!H231+'[2]67020306'!H231+'[2]670250'!H231</f>
        <v>0</v>
      </c>
      <c r="I237" s="141">
        <f>[2]CSM!I232+[2]YY!H232+'[2]Zone verzi'!I231+'[2]67020330'!I231+[2]XX!H232+'[2]6703004'!I231+'[2]67020306'!I231+'[2]670250'!I231</f>
        <v>0</v>
      </c>
      <c r="J237" s="141">
        <f>[2]CSM!J232+[2]YY!I232+'[2]Zone verzi'!J231+'[2]67020330'!J231+[2]XX!I232+'[2]6703004'!J231+'[2]67020306'!J231+'[2]670250'!J231</f>
        <v>0</v>
      </c>
      <c r="K237" s="141">
        <f>[2]CSM!K232+[2]YY!J232+'[2]Zone verzi'!K231+'[2]67020330'!K231+[2]XX!J232+'[2]6703004'!K231+'[2]67020306'!K231+'[2]670250'!K231</f>
        <v>0</v>
      </c>
      <c r="L237" s="141">
        <f>[2]CSM!L232+[2]YY!K232+'[2]Zone verzi'!L231+'[2]67020330'!L231+[2]XX!K232+'[2]6703004'!L231+'[2]67020306'!L231+'[2]670250'!L231</f>
        <v>0</v>
      </c>
    </row>
    <row r="238" spans="1:12" s="49" customFormat="1" ht="20.100000000000001" hidden="1" customHeight="1">
      <c r="A238" s="61"/>
      <c r="B238" s="82" t="s">
        <v>394</v>
      </c>
      <c r="C238" s="83" t="s">
        <v>420</v>
      </c>
      <c r="D238" s="140"/>
      <c r="E238" s="115">
        <v>0</v>
      </c>
      <c r="F238" s="141">
        <f>[2]CSM!F233+[2]YY!E233+'[2]Zone verzi'!F232+'[2]67020330'!F232+[2]XX!E233+'[2]6703004'!F232+'[2]67020306'!F232+'[2]670250'!F232</f>
        <v>0</v>
      </c>
      <c r="G238" s="141">
        <f>[2]CSM!G233+[2]YY!F233+'[2]Zone verzi'!G232+'[2]67020330'!G232+[2]XX!F233+'[2]6703004'!G232+'[2]67020306'!G232+'[2]670250'!G232</f>
        <v>0</v>
      </c>
      <c r="H238" s="141">
        <f>[2]CSM!H233+[2]YY!G233+'[2]Zone verzi'!H232+'[2]67020330'!H232+[2]XX!G233+'[2]6703004'!H232+'[2]67020306'!H232+'[2]670250'!H232</f>
        <v>0</v>
      </c>
      <c r="I238" s="141">
        <f>[2]CSM!I233+[2]YY!H233+'[2]Zone verzi'!I232+'[2]67020330'!I232+[2]XX!H233+'[2]6703004'!I232+'[2]67020306'!I232+'[2]670250'!I232</f>
        <v>0</v>
      </c>
      <c r="J238" s="141">
        <f>[2]CSM!J233+[2]YY!I233+'[2]Zone verzi'!J232+'[2]67020330'!J232+[2]XX!I233+'[2]6703004'!J232+'[2]67020306'!J232+'[2]670250'!J232</f>
        <v>0</v>
      </c>
      <c r="K238" s="141">
        <f>[2]CSM!K233+[2]YY!J233+'[2]Zone verzi'!K232+'[2]67020330'!K232+[2]XX!J233+'[2]6703004'!K232+'[2]67020306'!K232+'[2]670250'!K232</f>
        <v>0</v>
      </c>
      <c r="L238" s="141">
        <f>[2]CSM!L233+[2]YY!K233+'[2]Zone verzi'!L232+'[2]67020330'!L232+[2]XX!K233+'[2]6703004'!L232+'[2]67020306'!L232+'[2]670250'!L232</f>
        <v>0</v>
      </c>
    </row>
    <row r="239" spans="1:12" s="49" customFormat="1" ht="20.100000000000001" hidden="1" customHeight="1">
      <c r="A239" s="188" t="s">
        <v>421</v>
      </c>
      <c r="B239" s="188"/>
      <c r="C239" s="84" t="s">
        <v>422</v>
      </c>
      <c r="D239" s="142"/>
      <c r="E239" s="115">
        <v>0</v>
      </c>
      <c r="F239" s="141">
        <f>F240+F241+F242</f>
        <v>0</v>
      </c>
      <c r="G239" s="141">
        <f t="shared" ref="G239:L239" si="31">G240+G241+G242</f>
        <v>0</v>
      </c>
      <c r="H239" s="141">
        <f t="shared" si="31"/>
        <v>0</v>
      </c>
      <c r="I239" s="141">
        <f t="shared" si="31"/>
        <v>0</v>
      </c>
      <c r="J239" s="141">
        <f t="shared" si="31"/>
        <v>0</v>
      </c>
      <c r="K239" s="141">
        <f t="shared" si="31"/>
        <v>0</v>
      </c>
      <c r="L239" s="141">
        <f t="shared" si="31"/>
        <v>0</v>
      </c>
    </row>
    <row r="240" spans="1:12" s="49" customFormat="1" ht="20.100000000000001" hidden="1" customHeight="1">
      <c r="A240" s="61"/>
      <c r="B240" s="82" t="s">
        <v>390</v>
      </c>
      <c r="C240" s="83" t="s">
        <v>423</v>
      </c>
      <c r="D240" s="140"/>
      <c r="E240" s="115">
        <v>0</v>
      </c>
      <c r="F240" s="141">
        <f>[2]CSM!F235+[2]YY!E235+'[2]Zone verzi'!F234+'[2]67020330'!F234+[2]XX!E235+'[2]6703004'!F234+'[2]67020306'!F234+'[2]670250'!F234</f>
        <v>0</v>
      </c>
      <c r="G240" s="141">
        <f>[2]CSM!G235+[2]YY!F235+'[2]Zone verzi'!G234+'[2]67020330'!G234+[2]XX!F235+'[2]6703004'!G234+'[2]67020306'!G234+'[2]670250'!G234</f>
        <v>0</v>
      </c>
      <c r="H240" s="141">
        <f>[2]CSM!H235+[2]YY!G235+'[2]Zone verzi'!H234+'[2]67020330'!H234+[2]XX!G235+'[2]6703004'!H234+'[2]67020306'!H234+'[2]670250'!H234</f>
        <v>0</v>
      </c>
      <c r="I240" s="141">
        <f>[2]CSM!I235+[2]YY!H235+'[2]Zone verzi'!I234+'[2]67020330'!I234+[2]XX!H235+'[2]6703004'!I234+'[2]67020306'!I234+'[2]670250'!I234</f>
        <v>0</v>
      </c>
      <c r="J240" s="141">
        <f>[2]CSM!J235+[2]YY!I235+'[2]Zone verzi'!J234+'[2]67020330'!J234+[2]XX!I235+'[2]6703004'!J234+'[2]67020306'!J234+'[2]670250'!J234</f>
        <v>0</v>
      </c>
      <c r="K240" s="141">
        <f>[2]CSM!K235+[2]YY!J235+'[2]Zone verzi'!K234+'[2]67020330'!K234+[2]XX!J235+'[2]6703004'!K234+'[2]67020306'!K234+'[2]670250'!K234</f>
        <v>0</v>
      </c>
      <c r="L240" s="141">
        <f>[2]CSM!L235+[2]YY!K235+'[2]Zone verzi'!L234+'[2]67020330'!L234+[2]XX!K235+'[2]6703004'!L234+'[2]67020306'!L234+'[2]670250'!L234</f>
        <v>0</v>
      </c>
    </row>
    <row r="241" spans="1:12" s="49" customFormat="1" ht="20.100000000000001" hidden="1" customHeight="1">
      <c r="A241" s="61"/>
      <c r="B241" s="82" t="s">
        <v>392</v>
      </c>
      <c r="C241" s="83" t="s">
        <v>424</v>
      </c>
      <c r="D241" s="140"/>
      <c r="E241" s="115">
        <v>0</v>
      </c>
      <c r="F241" s="141">
        <f>[2]CSM!F236+[2]YY!E236+'[2]Zone verzi'!F235+'[2]67020330'!F235+[2]XX!E236+'[2]6703004'!F235+'[2]67020306'!F235+'[2]670250'!F235</f>
        <v>0</v>
      </c>
      <c r="G241" s="141">
        <f>[2]CSM!G236+[2]YY!F236+'[2]Zone verzi'!G235+'[2]67020330'!G235+[2]XX!F236+'[2]6703004'!G235+'[2]67020306'!G235+'[2]670250'!G235</f>
        <v>0</v>
      </c>
      <c r="H241" s="141">
        <f>[2]CSM!H236+[2]YY!G236+'[2]Zone verzi'!H235+'[2]67020330'!H235+[2]XX!G236+'[2]6703004'!H235+'[2]67020306'!H235+'[2]670250'!H235</f>
        <v>0</v>
      </c>
      <c r="I241" s="141">
        <f>[2]CSM!I236+[2]YY!H236+'[2]Zone verzi'!I235+'[2]67020330'!I235+[2]XX!H236+'[2]6703004'!I235+'[2]67020306'!I235+'[2]670250'!I235</f>
        <v>0</v>
      </c>
      <c r="J241" s="141">
        <f>[2]CSM!J236+[2]YY!I236+'[2]Zone verzi'!J235+'[2]67020330'!J235+[2]XX!I236+'[2]6703004'!J235+'[2]67020306'!J235+'[2]670250'!J235</f>
        <v>0</v>
      </c>
      <c r="K241" s="141">
        <f>[2]CSM!K236+[2]YY!J236+'[2]Zone verzi'!K235+'[2]67020330'!K235+[2]XX!J236+'[2]6703004'!K235+'[2]67020306'!K235+'[2]670250'!K235</f>
        <v>0</v>
      </c>
      <c r="L241" s="141">
        <f>[2]CSM!L236+[2]YY!K236+'[2]Zone verzi'!L235+'[2]67020330'!L235+[2]XX!K236+'[2]6703004'!L235+'[2]67020306'!L235+'[2]670250'!L235</f>
        <v>0</v>
      </c>
    </row>
    <row r="242" spans="1:12" s="49" customFormat="1" ht="20.100000000000001" hidden="1" customHeight="1">
      <c r="A242" s="61"/>
      <c r="B242" s="82" t="s">
        <v>394</v>
      </c>
      <c r="C242" s="83" t="s">
        <v>425</v>
      </c>
      <c r="D242" s="140"/>
      <c r="E242" s="115">
        <v>0</v>
      </c>
      <c r="F242" s="141">
        <f>[2]CSM!F237+[2]YY!E237+'[2]Zone verzi'!F236+'[2]67020330'!F236+[2]XX!E237+'[2]6703004'!F236+'[2]67020306'!F236+'[2]670250'!F236</f>
        <v>0</v>
      </c>
      <c r="G242" s="141">
        <f>[2]CSM!G237+[2]YY!F237+'[2]Zone verzi'!G236+'[2]67020330'!G236+[2]XX!F237+'[2]6703004'!G236+'[2]67020306'!G236+'[2]670250'!G236</f>
        <v>0</v>
      </c>
      <c r="H242" s="141">
        <f>[2]CSM!H237+[2]YY!G237+'[2]Zone verzi'!H236+'[2]67020330'!H236+[2]XX!G237+'[2]6703004'!H236+'[2]67020306'!H236+'[2]670250'!H236</f>
        <v>0</v>
      </c>
      <c r="I242" s="141">
        <f>[2]CSM!I237+[2]YY!H237+'[2]Zone verzi'!I236+'[2]67020330'!I236+[2]XX!H237+'[2]6703004'!I236+'[2]67020306'!I236+'[2]670250'!I236</f>
        <v>0</v>
      </c>
      <c r="J242" s="141">
        <f>[2]CSM!J237+[2]YY!I237+'[2]Zone verzi'!J236+'[2]67020330'!J236+[2]XX!I237+'[2]6703004'!J236+'[2]67020306'!J236+'[2]670250'!J236</f>
        <v>0</v>
      </c>
      <c r="K242" s="141">
        <f>[2]CSM!K237+[2]YY!J237+'[2]Zone verzi'!K236+'[2]67020330'!K236+[2]XX!J237+'[2]6703004'!K236+'[2]67020306'!K236+'[2]670250'!K236</f>
        <v>0</v>
      </c>
      <c r="L242" s="141">
        <f>[2]CSM!L237+[2]YY!K237+'[2]Zone verzi'!L236+'[2]67020330'!L236+[2]XX!K237+'[2]6703004'!L236+'[2]67020306'!L236+'[2]670250'!L236</f>
        <v>0</v>
      </c>
    </row>
    <row r="243" spans="1:12" s="49" customFormat="1" ht="20.100000000000001" hidden="1" customHeight="1">
      <c r="A243" s="198" t="s">
        <v>426</v>
      </c>
      <c r="B243" s="199"/>
      <c r="C243" s="84" t="s">
        <v>427</v>
      </c>
      <c r="D243" s="142"/>
      <c r="E243" s="115">
        <v>0</v>
      </c>
      <c r="F243" s="141">
        <f>F244+F245+F246</f>
        <v>0</v>
      </c>
      <c r="G243" s="141">
        <f t="shared" ref="G243:L243" si="32">G244+G245+G246</f>
        <v>0</v>
      </c>
      <c r="H243" s="141">
        <f t="shared" si="32"/>
        <v>0</v>
      </c>
      <c r="I243" s="141">
        <f t="shared" si="32"/>
        <v>0</v>
      </c>
      <c r="J243" s="141">
        <f t="shared" si="32"/>
        <v>0</v>
      </c>
      <c r="K243" s="141">
        <f t="shared" si="32"/>
        <v>0</v>
      </c>
      <c r="L243" s="141">
        <f t="shared" si="32"/>
        <v>0</v>
      </c>
    </row>
    <row r="244" spans="1:12" s="49" customFormat="1" ht="20.100000000000001" hidden="1" customHeight="1">
      <c r="A244" s="85"/>
      <c r="B244" s="86" t="s">
        <v>428</v>
      </c>
      <c r="C244" s="87" t="s">
        <v>429</v>
      </c>
      <c r="D244" s="143"/>
      <c r="E244" s="115">
        <v>0</v>
      </c>
      <c r="F244" s="141">
        <f>[2]CSM!F239+[2]YY!E239+'[2]Zone verzi'!F238+'[2]67020330'!F238+[2]XX!E239+'[2]6703004'!F238+'[2]67020306'!F238+'[2]670250'!F238</f>
        <v>0</v>
      </c>
      <c r="G244" s="141">
        <f>[2]CSM!G239+[2]YY!F239+'[2]Zone verzi'!G238+'[2]67020330'!G238+[2]XX!F239+'[2]6703004'!G238+'[2]67020306'!G238+'[2]670250'!G238</f>
        <v>0</v>
      </c>
      <c r="H244" s="141">
        <f>[2]CSM!H239+[2]YY!G239+'[2]Zone verzi'!H238+'[2]67020330'!H238+[2]XX!G239+'[2]6703004'!H238+'[2]67020306'!H238+'[2]670250'!H238</f>
        <v>0</v>
      </c>
      <c r="I244" s="141">
        <f>[2]CSM!I239+[2]YY!H239+'[2]Zone verzi'!I238+'[2]67020330'!I238+[2]XX!H239+'[2]6703004'!I238+'[2]67020306'!I238+'[2]670250'!I238</f>
        <v>0</v>
      </c>
      <c r="J244" s="141">
        <f>[2]CSM!J239+[2]YY!I239+'[2]Zone verzi'!J238+'[2]67020330'!J238+[2]XX!I239+'[2]6703004'!J238+'[2]67020306'!J238+'[2]670250'!J238</f>
        <v>0</v>
      </c>
      <c r="K244" s="141">
        <f>[2]CSM!K239+[2]YY!J239+'[2]Zone verzi'!K238+'[2]67020330'!K238+[2]XX!J239+'[2]6703004'!K238+'[2]67020306'!K238+'[2]670250'!K238</f>
        <v>0</v>
      </c>
      <c r="L244" s="141">
        <f>[2]CSM!L239+[2]YY!K239+'[2]Zone verzi'!L238+'[2]67020330'!L238+[2]XX!K239+'[2]6703004'!L238+'[2]67020306'!L238+'[2]670250'!L238</f>
        <v>0</v>
      </c>
    </row>
    <row r="245" spans="1:12" s="49" customFormat="1" ht="20.100000000000001" hidden="1" customHeight="1">
      <c r="A245" s="85"/>
      <c r="B245" s="86" t="s">
        <v>430</v>
      </c>
      <c r="C245" s="87" t="s">
        <v>431</v>
      </c>
      <c r="D245" s="143"/>
      <c r="E245" s="115">
        <v>0</v>
      </c>
      <c r="F245" s="141">
        <f>[2]CSM!F240+[2]YY!E240+'[2]Zone verzi'!F239+'[2]67020330'!F239+[2]XX!E240+'[2]6703004'!F239+'[2]67020306'!F239+'[2]670250'!F239</f>
        <v>0</v>
      </c>
      <c r="G245" s="141">
        <f>[2]CSM!G240+[2]YY!F240+'[2]Zone verzi'!G239+'[2]67020330'!G239+[2]XX!F240+'[2]6703004'!G239+'[2]67020306'!G239+'[2]670250'!G239</f>
        <v>0</v>
      </c>
      <c r="H245" s="141">
        <f>[2]CSM!H240+[2]YY!G240+'[2]Zone verzi'!H239+'[2]67020330'!H239+[2]XX!G240+'[2]6703004'!H239+'[2]67020306'!H239+'[2]670250'!H239</f>
        <v>0</v>
      </c>
      <c r="I245" s="141">
        <f>[2]CSM!I240+[2]YY!H240+'[2]Zone verzi'!I239+'[2]67020330'!I239+[2]XX!H240+'[2]6703004'!I239+'[2]67020306'!I239+'[2]670250'!I239</f>
        <v>0</v>
      </c>
      <c r="J245" s="141">
        <f>[2]CSM!J240+[2]YY!I240+'[2]Zone verzi'!J239+'[2]67020330'!J239+[2]XX!I240+'[2]6703004'!J239+'[2]67020306'!J239+'[2]670250'!J239</f>
        <v>0</v>
      </c>
      <c r="K245" s="141">
        <f>[2]CSM!K240+[2]YY!J240+'[2]Zone verzi'!K239+'[2]67020330'!K239+[2]XX!J240+'[2]6703004'!K239+'[2]67020306'!K239+'[2]670250'!K239</f>
        <v>0</v>
      </c>
      <c r="L245" s="141">
        <f>[2]CSM!L240+[2]YY!K240+'[2]Zone verzi'!L239+'[2]67020330'!L239+[2]XX!K240+'[2]6703004'!L239+'[2]67020306'!L239+'[2]670250'!L239</f>
        <v>0</v>
      </c>
    </row>
    <row r="246" spans="1:12" s="49" customFormat="1" ht="20.100000000000001" hidden="1" customHeight="1">
      <c r="A246" s="85"/>
      <c r="B246" s="86" t="s">
        <v>432</v>
      </c>
      <c r="C246" s="87" t="s">
        <v>433</v>
      </c>
      <c r="D246" s="143"/>
      <c r="E246" s="115">
        <v>0</v>
      </c>
      <c r="F246" s="141">
        <f>[2]CSM!F241+[2]YY!E241+'[2]Zone verzi'!F240+'[2]67020330'!F240+[2]XX!E241+'[2]6703004'!F240+'[2]67020306'!F240+'[2]670250'!F240</f>
        <v>0</v>
      </c>
      <c r="G246" s="141">
        <f>[2]CSM!G241+[2]YY!F241+'[2]Zone verzi'!G240+'[2]67020330'!G240+[2]XX!F241+'[2]6703004'!G240+'[2]67020306'!G240+'[2]670250'!G240</f>
        <v>0</v>
      </c>
      <c r="H246" s="141">
        <f>[2]CSM!H241+[2]YY!G241+'[2]Zone verzi'!H240+'[2]67020330'!H240+[2]XX!G241+'[2]6703004'!H240+'[2]67020306'!H240+'[2]670250'!H240</f>
        <v>0</v>
      </c>
      <c r="I246" s="141">
        <f>[2]CSM!I241+[2]YY!H241+'[2]Zone verzi'!I240+'[2]67020330'!I240+[2]XX!H241+'[2]6703004'!I240+'[2]67020306'!I240+'[2]670250'!I240</f>
        <v>0</v>
      </c>
      <c r="J246" s="141">
        <f>[2]CSM!J241+[2]YY!I241+'[2]Zone verzi'!J240+'[2]67020330'!J240+[2]XX!I241+'[2]6703004'!J240+'[2]67020306'!J240+'[2]670250'!J240</f>
        <v>0</v>
      </c>
      <c r="K246" s="141">
        <f>[2]CSM!K241+[2]YY!J241+'[2]Zone verzi'!K240+'[2]67020330'!K240+[2]XX!J241+'[2]6703004'!K240+'[2]67020306'!K240+'[2]670250'!K240</f>
        <v>0</v>
      </c>
      <c r="L246" s="141">
        <f>[2]CSM!L241+[2]YY!K241+'[2]Zone verzi'!L240+'[2]67020330'!L240+[2]XX!K241+'[2]6703004'!L240+'[2]67020306'!L240+'[2]670250'!L240</f>
        <v>0</v>
      </c>
    </row>
    <row r="247" spans="1:12" s="49" customFormat="1" ht="20.100000000000001" hidden="1" customHeight="1">
      <c r="A247" s="198" t="s">
        <v>434</v>
      </c>
      <c r="B247" s="199"/>
      <c r="C247" s="84" t="s">
        <v>435</v>
      </c>
      <c r="D247" s="142"/>
      <c r="E247" s="115">
        <v>0</v>
      </c>
      <c r="F247" s="141">
        <f>F248+F249+F250</f>
        <v>0</v>
      </c>
      <c r="G247" s="141">
        <f t="shared" ref="G247:L247" si="33">G248+G249+G250</f>
        <v>0</v>
      </c>
      <c r="H247" s="141">
        <f t="shared" si="33"/>
        <v>0</v>
      </c>
      <c r="I247" s="141">
        <f t="shared" si="33"/>
        <v>0</v>
      </c>
      <c r="J247" s="141">
        <f t="shared" si="33"/>
        <v>0</v>
      </c>
      <c r="K247" s="141">
        <f t="shared" si="33"/>
        <v>0</v>
      </c>
      <c r="L247" s="141">
        <f t="shared" si="33"/>
        <v>0</v>
      </c>
    </row>
    <row r="248" spans="1:12" s="49" customFormat="1" ht="20.100000000000001" hidden="1" customHeight="1">
      <c r="A248" s="85"/>
      <c r="B248" s="86" t="s">
        <v>428</v>
      </c>
      <c r="C248" s="87" t="s">
        <v>436</v>
      </c>
      <c r="D248" s="143"/>
      <c r="E248" s="115">
        <v>0</v>
      </c>
      <c r="F248" s="141">
        <f>[2]CSM!F243+[2]YY!E243+'[2]Zone verzi'!F242+'[2]67020330'!F242+[2]XX!E243+'[2]6703004'!F242+'[2]67020306'!F242+'[2]670250'!F242</f>
        <v>0</v>
      </c>
      <c r="G248" s="141">
        <f>[2]CSM!G243+[2]YY!F243+'[2]Zone verzi'!G242+'[2]67020330'!G242+[2]XX!F243+'[2]6703004'!G242+'[2]67020306'!G242+'[2]670250'!G242</f>
        <v>0</v>
      </c>
      <c r="H248" s="141">
        <f>[2]CSM!H243+[2]YY!G243+'[2]Zone verzi'!H242+'[2]67020330'!H242+[2]XX!G243+'[2]6703004'!H242+'[2]67020306'!H242+'[2]670250'!H242</f>
        <v>0</v>
      </c>
      <c r="I248" s="141">
        <f>[2]CSM!I243+[2]YY!H243+'[2]Zone verzi'!I242+'[2]67020330'!I242+[2]XX!H243+'[2]6703004'!I242+'[2]67020306'!I242+'[2]670250'!I242</f>
        <v>0</v>
      </c>
      <c r="J248" s="141">
        <f>[2]CSM!J243+[2]YY!I243+'[2]Zone verzi'!J242+'[2]67020330'!J242+[2]XX!I243+'[2]6703004'!J242+'[2]67020306'!J242+'[2]670250'!J242</f>
        <v>0</v>
      </c>
      <c r="K248" s="141">
        <f>[2]CSM!K243+[2]YY!J243+'[2]Zone verzi'!K242+'[2]67020330'!K242+[2]XX!J243+'[2]6703004'!K242+'[2]67020306'!K242+'[2]670250'!K242</f>
        <v>0</v>
      </c>
      <c r="L248" s="141">
        <f>[2]CSM!L243+[2]YY!K243+'[2]Zone verzi'!L242+'[2]67020330'!L242+[2]XX!K243+'[2]6703004'!L242+'[2]67020306'!L242+'[2]670250'!L242</f>
        <v>0</v>
      </c>
    </row>
    <row r="249" spans="1:12" s="49" customFormat="1" ht="20.100000000000001" hidden="1" customHeight="1">
      <c r="A249" s="85"/>
      <c r="B249" s="86" t="s">
        <v>437</v>
      </c>
      <c r="C249" s="87" t="s">
        <v>438</v>
      </c>
      <c r="D249" s="143"/>
      <c r="E249" s="115">
        <v>0</v>
      </c>
      <c r="F249" s="141">
        <f>[2]CSM!F244+[2]YY!E244+'[2]Zone verzi'!F243+'[2]67020330'!F243+[2]XX!E244+'[2]6703004'!F243+'[2]67020306'!F243+'[2]670250'!F243</f>
        <v>0</v>
      </c>
      <c r="G249" s="141">
        <f>[2]CSM!G244+[2]YY!F244+'[2]Zone verzi'!G243+'[2]67020330'!G243+[2]XX!F244+'[2]6703004'!G243+'[2]67020306'!G243+'[2]670250'!G243</f>
        <v>0</v>
      </c>
      <c r="H249" s="141">
        <f>[2]CSM!H244+[2]YY!G244+'[2]Zone verzi'!H243+'[2]67020330'!H243+[2]XX!G244+'[2]6703004'!H243+'[2]67020306'!H243+'[2]670250'!H243</f>
        <v>0</v>
      </c>
      <c r="I249" s="141">
        <f>[2]CSM!I244+[2]YY!H244+'[2]Zone verzi'!I243+'[2]67020330'!I243+[2]XX!H244+'[2]6703004'!I243+'[2]67020306'!I243+'[2]670250'!I243</f>
        <v>0</v>
      </c>
      <c r="J249" s="141">
        <f>[2]CSM!J244+[2]YY!I244+'[2]Zone verzi'!J243+'[2]67020330'!J243+[2]XX!I244+'[2]6703004'!J243+'[2]67020306'!J243+'[2]670250'!J243</f>
        <v>0</v>
      </c>
      <c r="K249" s="141">
        <f>[2]CSM!K244+[2]YY!J244+'[2]Zone verzi'!K243+'[2]67020330'!K243+[2]XX!J244+'[2]6703004'!K243+'[2]67020306'!K243+'[2]670250'!K243</f>
        <v>0</v>
      </c>
      <c r="L249" s="141">
        <f>[2]CSM!L244+[2]YY!K244+'[2]Zone verzi'!L243+'[2]67020330'!L243+[2]XX!K244+'[2]6703004'!L243+'[2]67020306'!L243+'[2]670250'!L243</f>
        <v>0</v>
      </c>
    </row>
    <row r="250" spans="1:12" s="49" customFormat="1" ht="20.100000000000001" hidden="1" customHeight="1">
      <c r="A250" s="85"/>
      <c r="B250" s="86" t="s">
        <v>432</v>
      </c>
      <c r="C250" s="87" t="s">
        <v>439</v>
      </c>
      <c r="D250" s="143"/>
      <c r="E250" s="115">
        <v>0</v>
      </c>
      <c r="F250" s="141">
        <f>[2]CSM!F245+[2]YY!E245+'[2]Zone verzi'!F244+'[2]67020330'!F244+[2]XX!E245+'[2]6703004'!F244+'[2]67020306'!F244+'[2]670250'!F244</f>
        <v>0</v>
      </c>
      <c r="G250" s="141">
        <f>[2]CSM!G245+[2]YY!F245+'[2]Zone verzi'!G244+'[2]67020330'!G244+[2]XX!F245+'[2]6703004'!G244+'[2]67020306'!G244+'[2]670250'!G244</f>
        <v>0</v>
      </c>
      <c r="H250" s="141">
        <f>[2]CSM!H245+[2]YY!G245+'[2]Zone verzi'!H244+'[2]67020330'!H244+[2]XX!G245+'[2]6703004'!H244+'[2]67020306'!H244+'[2]670250'!H244</f>
        <v>0</v>
      </c>
      <c r="I250" s="141">
        <f>[2]CSM!I245+[2]YY!H245+'[2]Zone verzi'!I244+'[2]67020330'!I244+[2]XX!H245+'[2]6703004'!I244+'[2]67020306'!I244+'[2]670250'!I244</f>
        <v>0</v>
      </c>
      <c r="J250" s="141">
        <f>[2]CSM!J245+[2]YY!I245+'[2]Zone verzi'!J244+'[2]67020330'!J244+[2]XX!I245+'[2]6703004'!J244+'[2]67020306'!J244+'[2]670250'!J244</f>
        <v>0</v>
      </c>
      <c r="K250" s="141">
        <f>[2]CSM!K245+[2]YY!J245+'[2]Zone verzi'!K244+'[2]67020330'!K244+[2]XX!J245+'[2]6703004'!K244+'[2]67020306'!K244+'[2]670250'!K244</f>
        <v>0</v>
      </c>
      <c r="L250" s="141">
        <f>[2]CSM!L245+[2]YY!K245+'[2]Zone verzi'!L244+'[2]67020330'!L244+[2]XX!K245+'[2]6703004'!L244+'[2]67020306'!L244+'[2]670250'!L244</f>
        <v>0</v>
      </c>
    </row>
    <row r="251" spans="1:12" s="49" customFormat="1" ht="20.100000000000001" hidden="1" customHeight="1">
      <c r="A251" s="188" t="s">
        <v>440</v>
      </c>
      <c r="B251" s="188"/>
      <c r="C251" s="84" t="s">
        <v>441</v>
      </c>
      <c r="D251" s="142"/>
      <c r="E251" s="115">
        <v>0</v>
      </c>
      <c r="F251" s="141">
        <f>F252+F253+F254</f>
        <v>0</v>
      </c>
      <c r="G251" s="141">
        <f t="shared" ref="G251:L251" si="34">G252+G253+G254</f>
        <v>0</v>
      </c>
      <c r="H251" s="141">
        <f t="shared" si="34"/>
        <v>0</v>
      </c>
      <c r="I251" s="141">
        <f t="shared" si="34"/>
        <v>0</v>
      </c>
      <c r="J251" s="141">
        <f t="shared" si="34"/>
        <v>0</v>
      </c>
      <c r="K251" s="141">
        <f t="shared" si="34"/>
        <v>0</v>
      </c>
      <c r="L251" s="141">
        <f t="shared" si="34"/>
        <v>0</v>
      </c>
    </row>
    <row r="252" spans="1:12" s="49" customFormat="1" ht="20.100000000000001" hidden="1" customHeight="1">
      <c r="A252" s="86"/>
      <c r="B252" s="86" t="s">
        <v>428</v>
      </c>
      <c r="C252" s="87" t="s">
        <v>442</v>
      </c>
      <c r="D252" s="143"/>
      <c r="E252" s="115">
        <v>0</v>
      </c>
      <c r="F252" s="141">
        <f>[2]CSM!F247+[2]YY!E247+'[2]Zone verzi'!F246+'[2]67020330'!F246+[2]XX!E247+'[2]6703004'!F246+'[2]67020306'!F246+'[2]670250'!F246</f>
        <v>0</v>
      </c>
      <c r="G252" s="141">
        <f>[2]CSM!G247+[2]YY!F247+'[2]Zone verzi'!G246+'[2]67020330'!G246+[2]XX!F247+'[2]6703004'!G246+'[2]67020306'!G246+'[2]670250'!G246</f>
        <v>0</v>
      </c>
      <c r="H252" s="141">
        <f>[2]CSM!H247+[2]YY!G247+'[2]Zone verzi'!H246+'[2]67020330'!H246+[2]XX!G247+'[2]6703004'!H246+'[2]67020306'!H246+'[2]670250'!H246</f>
        <v>0</v>
      </c>
      <c r="I252" s="141">
        <f>[2]CSM!I247+[2]YY!H247+'[2]Zone verzi'!I246+'[2]67020330'!I246+[2]XX!H247+'[2]6703004'!I246+'[2]67020306'!I246+'[2]670250'!I246</f>
        <v>0</v>
      </c>
      <c r="J252" s="141">
        <f>[2]CSM!J247+[2]YY!I247+'[2]Zone verzi'!J246+'[2]67020330'!J246+[2]XX!I247+'[2]6703004'!J246+'[2]67020306'!J246+'[2]670250'!J246</f>
        <v>0</v>
      </c>
      <c r="K252" s="141">
        <f>[2]CSM!K247+[2]YY!J247+'[2]Zone verzi'!K246+'[2]67020330'!K246+[2]XX!J247+'[2]6703004'!K246+'[2]67020306'!K246+'[2]670250'!K246</f>
        <v>0</v>
      </c>
      <c r="L252" s="141">
        <f>[2]CSM!L247+[2]YY!K247+'[2]Zone verzi'!L246+'[2]67020330'!L246+[2]XX!K247+'[2]6703004'!L246+'[2]67020306'!L246+'[2]670250'!L246</f>
        <v>0</v>
      </c>
    </row>
    <row r="253" spans="1:12" s="49" customFormat="1" ht="20.100000000000001" hidden="1" customHeight="1">
      <c r="A253" s="86"/>
      <c r="B253" s="86" t="s">
        <v>437</v>
      </c>
      <c r="C253" s="87" t="s">
        <v>443</v>
      </c>
      <c r="D253" s="143"/>
      <c r="E253" s="115">
        <v>0</v>
      </c>
      <c r="F253" s="141">
        <f>[2]CSM!F248+[2]YY!E248+'[2]Zone verzi'!F247+'[2]67020330'!F247+[2]XX!E248+'[2]6703004'!F247+'[2]67020306'!F247+'[2]670250'!F247</f>
        <v>0</v>
      </c>
      <c r="G253" s="141">
        <f>[2]CSM!G248+[2]YY!F248+'[2]Zone verzi'!G247+'[2]67020330'!G247+[2]XX!F248+'[2]6703004'!G247+'[2]67020306'!G247+'[2]670250'!G247</f>
        <v>0</v>
      </c>
      <c r="H253" s="141">
        <f>[2]CSM!H248+[2]YY!G248+'[2]Zone verzi'!H247+'[2]67020330'!H247+[2]XX!G248+'[2]6703004'!H247+'[2]67020306'!H247+'[2]670250'!H247</f>
        <v>0</v>
      </c>
      <c r="I253" s="141">
        <f>[2]CSM!I248+[2]YY!H248+'[2]Zone verzi'!I247+'[2]67020330'!I247+[2]XX!H248+'[2]6703004'!I247+'[2]67020306'!I247+'[2]670250'!I247</f>
        <v>0</v>
      </c>
      <c r="J253" s="141">
        <f>[2]CSM!J248+[2]YY!I248+'[2]Zone verzi'!J247+'[2]67020330'!J247+[2]XX!I248+'[2]6703004'!J247+'[2]67020306'!J247+'[2]670250'!J247</f>
        <v>0</v>
      </c>
      <c r="K253" s="141">
        <f>[2]CSM!K248+[2]YY!J248+'[2]Zone verzi'!K247+'[2]67020330'!K247+[2]XX!J248+'[2]6703004'!K247+'[2]67020306'!K247+'[2]670250'!K247</f>
        <v>0</v>
      </c>
      <c r="L253" s="141">
        <f>[2]CSM!L248+[2]YY!K248+'[2]Zone verzi'!L247+'[2]67020330'!L247+[2]XX!K248+'[2]6703004'!L247+'[2]67020306'!L247+'[2]670250'!L247</f>
        <v>0</v>
      </c>
    </row>
    <row r="254" spans="1:12" s="49" customFormat="1" ht="20.100000000000001" hidden="1" customHeight="1">
      <c r="A254" s="86"/>
      <c r="B254" s="86" t="s">
        <v>432</v>
      </c>
      <c r="C254" s="87" t="s">
        <v>444</v>
      </c>
      <c r="D254" s="143"/>
      <c r="E254" s="115">
        <v>0</v>
      </c>
      <c r="F254" s="141">
        <f>[2]CSM!F249+[2]YY!E249+'[2]Zone verzi'!F248+'[2]67020330'!F248+[2]XX!E249+'[2]6703004'!F248+'[2]67020306'!F248+'[2]670250'!F248</f>
        <v>0</v>
      </c>
      <c r="G254" s="141">
        <f>[2]CSM!G249+[2]YY!F249+'[2]Zone verzi'!G248+'[2]67020330'!G248+[2]XX!F249+'[2]6703004'!G248+'[2]67020306'!G248+'[2]670250'!G248</f>
        <v>0</v>
      </c>
      <c r="H254" s="141">
        <f>[2]CSM!H249+[2]YY!G249+'[2]Zone verzi'!H248+'[2]67020330'!H248+[2]XX!G249+'[2]6703004'!H248+'[2]67020306'!H248+'[2]670250'!H248</f>
        <v>0</v>
      </c>
      <c r="I254" s="141">
        <f>[2]CSM!I249+[2]YY!H249+'[2]Zone verzi'!I248+'[2]67020330'!I248+[2]XX!H249+'[2]6703004'!I248+'[2]67020306'!I248+'[2]670250'!I248</f>
        <v>0</v>
      </c>
      <c r="J254" s="141">
        <f>[2]CSM!J249+[2]YY!I249+'[2]Zone verzi'!J248+'[2]67020330'!J248+[2]XX!I249+'[2]6703004'!J248+'[2]67020306'!J248+'[2]670250'!J248</f>
        <v>0</v>
      </c>
      <c r="K254" s="141">
        <f>[2]CSM!K249+[2]YY!J249+'[2]Zone verzi'!K248+'[2]67020330'!K248+[2]XX!J249+'[2]6703004'!K248+'[2]67020306'!K248+'[2]670250'!K248</f>
        <v>0</v>
      </c>
      <c r="L254" s="141">
        <f>[2]CSM!L249+[2]YY!K249+'[2]Zone verzi'!L248+'[2]67020330'!L248+[2]XX!K249+'[2]6703004'!L248+'[2]67020306'!L248+'[2]670250'!L248</f>
        <v>0</v>
      </c>
    </row>
    <row r="255" spans="1:12" s="49" customFormat="1" ht="30" customHeight="1">
      <c r="A255" s="200" t="s">
        <v>480</v>
      </c>
      <c r="B255" s="201"/>
      <c r="C255" s="159" t="s">
        <v>481</v>
      </c>
      <c r="D255" s="154">
        <f>D256+D257+D258</f>
        <v>18111135</v>
      </c>
      <c r="E255" s="155">
        <f>E258+E257+E256</f>
        <v>12501960</v>
      </c>
      <c r="F255" s="156">
        <f>F256+F257+F258</f>
        <v>18111135</v>
      </c>
      <c r="G255" s="156">
        <f t="shared" ref="G255:L255" si="35">G256+G257+G258</f>
        <v>12501960</v>
      </c>
      <c r="H255" s="156">
        <f t="shared" si="35"/>
        <v>5241181</v>
      </c>
      <c r="I255" s="156">
        <f t="shared" si="35"/>
        <v>5241181</v>
      </c>
      <c r="J255" s="156">
        <f t="shared" si="35"/>
        <v>5241181</v>
      </c>
      <c r="K255" s="156">
        <f t="shared" si="35"/>
        <v>0</v>
      </c>
      <c r="L255" s="156">
        <f t="shared" si="35"/>
        <v>3416</v>
      </c>
    </row>
    <row r="256" spans="1:12" s="49" customFormat="1" ht="20.100000000000001" customHeight="1">
      <c r="A256" s="160"/>
      <c r="B256" s="160" t="s">
        <v>428</v>
      </c>
      <c r="C256" s="108" t="s">
        <v>489</v>
      </c>
      <c r="D256" s="144">
        <f t="shared" ref="D256:E258" si="36">F256</f>
        <v>2570551</v>
      </c>
      <c r="E256" s="144">
        <f t="shared" si="36"/>
        <v>1873044</v>
      </c>
      <c r="F256" s="144">
        <f>'[1]67,58'!F288+'[1]67,58'!F298+'[1]67,58'!F308+'[1]67,58'!F318+'[1]67.50'!F252</f>
        <v>2570551</v>
      </c>
      <c r="G256" s="144">
        <f>'[1]67,58'!G288+'[1]67,58'!G298+'[1]67,58'!G308+'[1]67,58'!G318+'[1]67.50'!G252</f>
        <v>1873044</v>
      </c>
      <c r="H256" s="144">
        <f>'[1]67,58'!H288+'[1]67,58'!H298+'[1]67,58'!H308+'[1]67,58'!H318+'[1]67.50'!H252</f>
        <v>786248</v>
      </c>
      <c r="I256" s="144">
        <f>'[1]67,58'!I288+'[1]67,58'!I298+'[1]67,58'!I308+'[1]67,58'!I318+'[1]67.50'!I252</f>
        <v>786248</v>
      </c>
      <c r="J256" s="144">
        <f>'[1]67,58'!J288+'[1]67,58'!J298+'[1]67,58'!J308+'[1]67,58'!J318+'[1]67.50'!J252</f>
        <v>786248</v>
      </c>
      <c r="K256" s="144">
        <f>'[1]67,58'!K288+'[1]67,58'!K298+'[1]67,58'!K308+'[1]67,58'!K318+'[1]67.50'!K252</f>
        <v>0</v>
      </c>
      <c r="L256" s="144">
        <f>'[1]67,58'!L288+'[1]67,58'!L298+'[1]67,58'!L308+'[1]67,58'!L318+'[1]67.50'!L252</f>
        <v>0</v>
      </c>
    </row>
    <row r="257" spans="1:12" s="49" customFormat="1" ht="20.100000000000001" customHeight="1">
      <c r="A257" s="160"/>
      <c r="B257" s="160" t="s">
        <v>437</v>
      </c>
      <c r="C257" s="108" t="s">
        <v>482</v>
      </c>
      <c r="D257" s="144">
        <f t="shared" si="36"/>
        <v>14566454</v>
      </c>
      <c r="E257" s="144">
        <f t="shared" si="36"/>
        <v>10613916</v>
      </c>
      <c r="F257" s="144">
        <f>'[1]67,58'!F289+'[1]67,58'!F299+'[1]67,58'!F309+'[1]67,58'!F319+'[1]67.50'!F253</f>
        <v>14566454</v>
      </c>
      <c r="G257" s="144">
        <f>'[1]67,58'!G289+'[1]67,58'!G299+'[1]67,58'!G309+'[1]67,58'!G319+'[1]67.50'!G253</f>
        <v>10613916</v>
      </c>
      <c r="H257" s="144">
        <f>'[1]67,58'!H289+'[1]67,58'!H299+'[1]67,58'!H309+'[1]67,58'!H319+'[1]67.50'!H253</f>
        <v>4454933</v>
      </c>
      <c r="I257" s="144">
        <f>'[1]67,58'!I289+'[1]67,58'!I299+'[1]67,58'!I309+'[1]67,58'!I319+'[1]67.50'!I253</f>
        <v>4454933</v>
      </c>
      <c r="J257" s="144">
        <f>'[1]67,58'!J289+'[1]67,58'!J299+'[1]67,58'!J309+'[1]67,58'!J319+'[1]67.50'!J253</f>
        <v>4454933</v>
      </c>
      <c r="K257" s="144">
        <f>'[1]67,58'!K289+'[1]67,58'!K299+'[1]67,58'!K309+'[1]67,58'!K319+'[1]67.50'!K253</f>
        <v>0</v>
      </c>
      <c r="L257" s="144">
        <f>'[1]67,58'!L289+'[1]67,58'!L299+'[1]67,58'!L309+'[1]67,58'!L319+'[1]67.50'!L253</f>
        <v>3416</v>
      </c>
    </row>
    <row r="258" spans="1:12" s="49" customFormat="1" ht="18.95" customHeight="1" thickBot="1">
      <c r="A258" s="160"/>
      <c r="B258" s="160" t="s">
        <v>432</v>
      </c>
      <c r="C258" s="108" t="s">
        <v>483</v>
      </c>
      <c r="D258" s="144">
        <f t="shared" si="36"/>
        <v>974130</v>
      </c>
      <c r="E258" s="144">
        <f t="shared" si="36"/>
        <v>15000</v>
      </c>
      <c r="F258" s="144">
        <f>'[1]67,58'!F290+'[1]67,58'!F300+'[1]67,58'!F310+'[1]67,58'!F320+'[1]67.50'!F254</f>
        <v>974130</v>
      </c>
      <c r="G258" s="144">
        <f>'[1]67,58'!G290+'[1]67,58'!G300+'[1]67,58'!G310+'[1]67,58'!G320+'[1]67.50'!G254</f>
        <v>15000</v>
      </c>
      <c r="H258" s="144">
        <f>'[1]67,58'!H290+'[1]67,58'!H300+'[1]67,58'!H310+'[1]67,58'!H320+'[1]67.50'!H254</f>
        <v>0</v>
      </c>
      <c r="I258" s="144">
        <f>'[1]67,58'!I290+'[1]67,58'!I300+'[1]67,58'!I310+'[1]67,58'!I320+'[1]67.50'!I254</f>
        <v>0</v>
      </c>
      <c r="J258" s="144">
        <f>'[1]67,58'!J290+'[1]67,58'!J300+'[1]67,58'!J310+'[1]67,58'!J320+'[1]67.50'!J254</f>
        <v>0</v>
      </c>
      <c r="K258" s="144">
        <f>'[1]67,58'!K290+'[1]67,58'!K300+'[1]67,58'!K310+'[1]67,58'!K320+'[1]67.50'!K254</f>
        <v>0</v>
      </c>
      <c r="L258" s="144">
        <f>'[1]67,58'!L290+'[1]67,58'!L300+'[1]67,58'!L310+'[1]67,58'!L320+'[1]67.50'!L254</f>
        <v>0</v>
      </c>
    </row>
    <row r="259" spans="1:12" s="49" customFormat="1" ht="13.5" hidden="1" customHeight="1">
      <c r="A259" s="160"/>
      <c r="B259" s="160"/>
      <c r="C259" s="108"/>
      <c r="D259" s="144">
        <f>'[1]67,58'!D214+'[1]67,58'!D214</f>
        <v>0</v>
      </c>
      <c r="E259" s="144">
        <f>'[1]67,58'!E214+'[1]67,58'!E214</f>
        <v>0</v>
      </c>
      <c r="F259" s="144">
        <f>'[1]67,58'!F291+'[1]67,58'!F301+'[1]67,58'!F311+'[1]67,58'!F321</f>
        <v>0</v>
      </c>
      <c r="G259" s="144"/>
      <c r="H259" s="144"/>
      <c r="I259" s="144"/>
      <c r="J259" s="144"/>
      <c r="K259" s="144"/>
      <c r="L259" s="144"/>
    </row>
    <row r="260" spans="1:12" s="49" customFormat="1" ht="13.5" hidden="1" customHeight="1">
      <c r="A260" s="160"/>
      <c r="B260" s="160"/>
      <c r="C260" s="108"/>
      <c r="D260" s="144"/>
      <c r="E260" s="144"/>
      <c r="F260" s="144"/>
      <c r="G260" s="144"/>
      <c r="H260" s="144"/>
      <c r="I260" s="144"/>
      <c r="J260" s="144"/>
      <c r="K260" s="144"/>
      <c r="L260" s="144"/>
    </row>
    <row r="261" spans="1:12" s="49" customFormat="1" ht="13.5" hidden="1" customHeight="1">
      <c r="A261" s="160"/>
      <c r="B261" s="161"/>
      <c r="C261" s="162">
        <v>58.02</v>
      </c>
      <c r="D261" s="145">
        <f>D262+D263+D264</f>
        <v>0</v>
      </c>
      <c r="E261" s="145">
        <f t="shared" ref="E261:L261" si="37">E262+E263+E264</f>
        <v>0</v>
      </c>
      <c r="F261" s="145">
        <f t="shared" si="37"/>
        <v>0</v>
      </c>
      <c r="G261" s="145">
        <f t="shared" si="37"/>
        <v>0</v>
      </c>
      <c r="H261" s="145">
        <f t="shared" si="37"/>
        <v>0</v>
      </c>
      <c r="I261" s="145">
        <f t="shared" si="37"/>
        <v>0</v>
      </c>
      <c r="J261" s="145">
        <f t="shared" si="37"/>
        <v>0</v>
      </c>
      <c r="K261" s="145">
        <f t="shared" si="37"/>
        <v>0</v>
      </c>
      <c r="L261" s="145">
        <f t="shared" si="37"/>
        <v>0</v>
      </c>
    </row>
    <row r="262" spans="1:12" s="49" customFormat="1" ht="13.5" hidden="1" customHeight="1">
      <c r="A262" s="160"/>
      <c r="B262" s="160" t="s">
        <v>428</v>
      </c>
      <c r="C262" s="108" t="s">
        <v>445</v>
      </c>
      <c r="D262" s="144">
        <f>'[1]67.50'!D259</f>
        <v>0</v>
      </c>
      <c r="E262" s="144">
        <f>'[1]67.50'!E259</f>
        <v>0</v>
      </c>
      <c r="F262" s="144">
        <f>'[1]67.50'!F259</f>
        <v>0</v>
      </c>
      <c r="G262" s="144">
        <f>'[1]67.50'!G259</f>
        <v>0</v>
      </c>
      <c r="H262" s="144">
        <f>'[1]67.50'!H259</f>
        <v>0</v>
      </c>
      <c r="I262" s="144">
        <f>'[1]67.50'!I259</f>
        <v>0</v>
      </c>
      <c r="J262" s="144">
        <f>'[1]67.50'!J259</f>
        <v>0</v>
      </c>
      <c r="K262" s="144">
        <f>'[1]67.50'!K259</f>
        <v>0</v>
      </c>
      <c r="L262" s="144">
        <f>'[1]67.50'!L259</f>
        <v>0</v>
      </c>
    </row>
    <row r="263" spans="1:12" s="49" customFormat="1" ht="13.5" hidden="1" customHeight="1">
      <c r="A263" s="160"/>
      <c r="B263" s="160" t="s">
        <v>437</v>
      </c>
      <c r="C263" s="108" t="s">
        <v>446</v>
      </c>
      <c r="D263" s="144">
        <f>'[1]67.50'!D260</f>
        <v>0</v>
      </c>
      <c r="E263" s="144">
        <f>'[1]67.50'!E260</f>
        <v>0</v>
      </c>
      <c r="F263" s="144">
        <f>'[1]67.50'!F260</f>
        <v>0</v>
      </c>
      <c r="G263" s="144">
        <f>'[1]67.50'!G260</f>
        <v>0</v>
      </c>
      <c r="H263" s="144">
        <f>'[1]67.50'!H260</f>
        <v>0</v>
      </c>
      <c r="I263" s="144">
        <f>'[1]67.50'!I260</f>
        <v>0</v>
      </c>
      <c r="J263" s="144">
        <f>'[1]67.50'!J260</f>
        <v>0</v>
      </c>
      <c r="K263" s="144">
        <f>'[1]67.50'!K260</f>
        <v>0</v>
      </c>
      <c r="L263" s="144">
        <f>'[1]67.50'!L260</f>
        <v>0</v>
      </c>
    </row>
    <row r="264" spans="1:12" s="49" customFormat="1" ht="13.5" hidden="1" customHeight="1">
      <c r="A264" s="160"/>
      <c r="B264" s="160" t="s">
        <v>432</v>
      </c>
      <c r="C264" s="108" t="s">
        <v>447</v>
      </c>
      <c r="D264" s="144">
        <f>'[1]67.50'!D261</f>
        <v>0</v>
      </c>
      <c r="E264" s="144">
        <f>'[1]67.50'!E261</f>
        <v>0</v>
      </c>
      <c r="F264" s="144">
        <f>'[1]67.50'!F261</f>
        <v>0</v>
      </c>
      <c r="G264" s="144">
        <f>'[1]67.50'!G261</f>
        <v>0</v>
      </c>
      <c r="H264" s="144">
        <f>'[1]67.50'!H261</f>
        <v>0</v>
      </c>
      <c r="I264" s="144">
        <f>'[1]67.50'!I261</f>
        <v>0</v>
      </c>
      <c r="J264" s="144">
        <f>'[1]67.50'!J261</f>
        <v>0</v>
      </c>
      <c r="K264" s="144">
        <f>'[1]67.50'!K261</f>
        <v>0</v>
      </c>
      <c r="L264" s="144">
        <f>'[1]67.50'!L261</f>
        <v>0</v>
      </c>
    </row>
    <row r="265" spans="1:12" s="49" customFormat="1" ht="13.5" hidden="1" customHeight="1">
      <c r="A265" s="160"/>
      <c r="B265" s="160"/>
      <c r="C265" s="163"/>
      <c r="D265" s="144"/>
      <c r="E265" s="144"/>
      <c r="F265" s="144"/>
      <c r="G265" s="144"/>
      <c r="H265" s="144"/>
      <c r="I265" s="144"/>
      <c r="J265" s="144"/>
      <c r="K265" s="144"/>
      <c r="L265" s="144"/>
    </row>
    <row r="266" spans="1:12" s="49" customFormat="1" ht="30" customHeight="1" thickBot="1">
      <c r="A266" s="160"/>
      <c r="B266" s="164" t="s">
        <v>484</v>
      </c>
      <c r="C266" s="165" t="s">
        <v>485</v>
      </c>
      <c r="D266" s="157">
        <f>D267+D268+D269</f>
        <v>2450800</v>
      </c>
      <c r="E266" s="153">
        <f t="shared" ref="E266:L266" si="38">E267+E268+E269</f>
        <v>1024800</v>
      </c>
      <c r="F266" s="153">
        <f t="shared" si="38"/>
        <v>2450800</v>
      </c>
      <c r="G266" s="153">
        <f t="shared" si="38"/>
        <v>1024800</v>
      </c>
      <c r="H266" s="153">
        <f t="shared" si="38"/>
        <v>194774</v>
      </c>
      <c r="I266" s="153">
        <f t="shared" si="38"/>
        <v>194774</v>
      </c>
      <c r="J266" s="153">
        <f t="shared" si="38"/>
        <v>194774</v>
      </c>
      <c r="K266" s="153">
        <f t="shared" si="38"/>
        <v>0</v>
      </c>
      <c r="L266" s="153">
        <f t="shared" si="38"/>
        <v>27479</v>
      </c>
    </row>
    <row r="267" spans="1:12" s="49" customFormat="1" ht="13.5" customHeight="1">
      <c r="A267" s="160"/>
      <c r="B267" s="160" t="s">
        <v>428</v>
      </c>
      <c r="C267" s="166" t="s">
        <v>486</v>
      </c>
      <c r="D267" s="144">
        <f>'[1]67,03,04+P Teatru'!D239</f>
        <v>161785</v>
      </c>
      <c r="E267" s="144">
        <f>'[1]67,03,04+P Teatru'!E239</f>
        <v>87217</v>
      </c>
      <c r="F267" s="144">
        <f>'[1]67,03,04+P Teatru'!F239</f>
        <v>161785</v>
      </c>
      <c r="G267" s="144">
        <f>'[1]67,03,04+P Teatru'!G239</f>
        <v>87217</v>
      </c>
      <c r="H267" s="144">
        <f>'[1]67,03,04+P Teatru'!H239</f>
        <v>19555</v>
      </c>
      <c r="I267" s="144">
        <f>'[1]67,03,04+P Teatru'!I239</f>
        <v>19555</v>
      </c>
      <c r="J267" s="144">
        <f>'[1]67,03,04+P Teatru'!J239</f>
        <v>19555</v>
      </c>
      <c r="K267" s="144">
        <f>'[1]67,03,04+P Teatru'!K239</f>
        <v>0</v>
      </c>
      <c r="L267" s="144">
        <f>'[1]67,03,04+P Teatru'!L239</f>
        <v>2190</v>
      </c>
    </row>
    <row r="268" spans="1:12" s="49" customFormat="1" ht="13.5" customHeight="1">
      <c r="A268" s="160"/>
      <c r="B268" s="160" t="s">
        <v>437</v>
      </c>
      <c r="C268" s="108" t="s">
        <v>487</v>
      </c>
      <c r="D268" s="144">
        <f>'[1]67,03,04+P Teatru'!D240</f>
        <v>1449615</v>
      </c>
      <c r="E268" s="144">
        <f>'[1]67,03,04+P Teatru'!E240</f>
        <v>781483</v>
      </c>
      <c r="F268" s="144">
        <f>'[1]67,03,04+P Teatru'!F240</f>
        <v>1449615</v>
      </c>
      <c r="G268" s="144">
        <f>'[1]67,03,04+P Teatru'!G240</f>
        <v>781483</v>
      </c>
      <c r="H268" s="144">
        <f>'[1]67,03,04+P Teatru'!H240</f>
        <v>175219</v>
      </c>
      <c r="I268" s="144">
        <f>'[1]67,03,04+P Teatru'!I240</f>
        <v>175219</v>
      </c>
      <c r="J268" s="144">
        <f>'[1]67,03,04+P Teatru'!J240</f>
        <v>175219</v>
      </c>
      <c r="K268" s="144">
        <f>'[1]67,03,04+P Teatru'!K240</f>
        <v>0</v>
      </c>
      <c r="L268" s="144">
        <f>'[1]67,03,04+P Teatru'!L240</f>
        <v>25289</v>
      </c>
    </row>
    <row r="269" spans="1:12" s="49" customFormat="1" ht="13.5" customHeight="1">
      <c r="A269" s="160"/>
      <c r="B269" s="160" t="s">
        <v>432</v>
      </c>
      <c r="C269" s="108" t="s">
        <v>488</v>
      </c>
      <c r="D269" s="144">
        <f>'[1]67,03,04+P Teatru'!D241</f>
        <v>839400</v>
      </c>
      <c r="E269" s="144">
        <f>'[1]67,03,04+P Teatru'!E241</f>
        <v>156100</v>
      </c>
      <c r="F269" s="144">
        <f>'[1]67,03,04+P Teatru'!F241</f>
        <v>839400</v>
      </c>
      <c r="G269" s="144">
        <f>'[1]67,03,04+P Teatru'!G241</f>
        <v>156100</v>
      </c>
      <c r="H269" s="144">
        <f>'[1]67,03,04+P Teatru'!H241</f>
        <v>0</v>
      </c>
      <c r="I269" s="144">
        <f>'[1]67,03,04+P Teatru'!I241</f>
        <v>0</v>
      </c>
      <c r="J269" s="144">
        <f>'[1]67,03,04+P Teatru'!J241</f>
        <v>0</v>
      </c>
      <c r="K269" s="144">
        <f>'[1]67,03,04+P Teatru'!K241</f>
        <v>0</v>
      </c>
      <c r="L269" s="144">
        <f>'[1]67,03,04+P Teatru'!L241</f>
        <v>0</v>
      </c>
    </row>
    <row r="270" spans="1:12" s="49" customFormat="1" ht="13.5" customHeight="1">
      <c r="A270" s="86"/>
      <c r="B270" s="86"/>
      <c r="C270" s="87"/>
      <c r="D270" s="144"/>
      <c r="E270" s="144"/>
      <c r="F270" s="144"/>
      <c r="G270" s="144"/>
      <c r="H270" s="144"/>
      <c r="I270" s="144"/>
      <c r="J270" s="144"/>
      <c r="K270" s="144"/>
      <c r="L270" s="144"/>
    </row>
    <row r="271" spans="1:12" s="49" customFormat="1" ht="15.75" customHeight="1">
      <c r="A271" s="88" t="s">
        <v>448</v>
      </c>
      <c r="B271" s="89"/>
      <c r="C271" s="90" t="s">
        <v>449</v>
      </c>
      <c r="D271" s="111">
        <f t="shared" ref="D271:L272" si="39">D272</f>
        <v>998200</v>
      </c>
      <c r="E271" s="111">
        <f t="shared" si="39"/>
        <v>731200</v>
      </c>
      <c r="F271" s="111">
        <f t="shared" si="39"/>
        <v>998200</v>
      </c>
      <c r="G271" s="111">
        <f t="shared" si="39"/>
        <v>731200</v>
      </c>
      <c r="H271" s="111">
        <f t="shared" si="39"/>
        <v>141134</v>
      </c>
      <c r="I271" s="111">
        <f t="shared" si="39"/>
        <v>141134</v>
      </c>
      <c r="J271" s="111">
        <f t="shared" si="39"/>
        <v>141134</v>
      </c>
      <c r="K271" s="111">
        <f t="shared" si="39"/>
        <v>0</v>
      </c>
      <c r="L271" s="111">
        <f t="shared" si="39"/>
        <v>465866</v>
      </c>
    </row>
    <row r="272" spans="1:12" s="49" customFormat="1" ht="15.75">
      <c r="A272" s="91" t="s">
        <v>450</v>
      </c>
      <c r="B272" s="92"/>
      <c r="C272" s="93">
        <v>71</v>
      </c>
      <c r="D272" s="135">
        <f t="shared" si="39"/>
        <v>998200</v>
      </c>
      <c r="E272" s="135">
        <f t="shared" si="39"/>
        <v>731200</v>
      </c>
      <c r="F272" s="135">
        <f t="shared" si="39"/>
        <v>998200</v>
      </c>
      <c r="G272" s="135">
        <f t="shared" si="39"/>
        <v>731200</v>
      </c>
      <c r="H272" s="135">
        <f t="shared" si="39"/>
        <v>141134</v>
      </c>
      <c r="I272" s="135">
        <f t="shared" si="39"/>
        <v>141134</v>
      </c>
      <c r="J272" s="135">
        <f t="shared" si="39"/>
        <v>141134</v>
      </c>
      <c r="K272" s="135">
        <f t="shared" si="39"/>
        <v>0</v>
      </c>
      <c r="L272" s="135">
        <f t="shared" si="39"/>
        <v>465866</v>
      </c>
    </row>
    <row r="273" spans="1:12" s="49" customFormat="1" ht="15.75">
      <c r="A273" s="22" t="s">
        <v>451</v>
      </c>
      <c r="B273" s="35"/>
      <c r="C273" s="94" t="s">
        <v>452</v>
      </c>
      <c r="D273" s="115">
        <f>D274+D277</f>
        <v>998200</v>
      </c>
      <c r="E273" s="115">
        <f>E274+E275+E276+E277</f>
        <v>731200</v>
      </c>
      <c r="F273" s="115">
        <f>F274+F275+F276+F277</f>
        <v>998200</v>
      </c>
      <c r="G273" s="115">
        <f t="shared" ref="G273:L273" si="40">G274+G275+G276+G277</f>
        <v>731200</v>
      </c>
      <c r="H273" s="115">
        <f t="shared" si="40"/>
        <v>141134</v>
      </c>
      <c r="I273" s="115">
        <f t="shared" si="40"/>
        <v>141134</v>
      </c>
      <c r="J273" s="115">
        <f t="shared" si="40"/>
        <v>141134</v>
      </c>
      <c r="K273" s="115">
        <f t="shared" si="40"/>
        <v>0</v>
      </c>
      <c r="L273" s="115">
        <f t="shared" si="40"/>
        <v>465866</v>
      </c>
    </row>
    <row r="274" spans="1:12" s="49" customFormat="1" ht="15.75" hidden="1">
      <c r="A274" s="31"/>
      <c r="B274" s="32" t="s">
        <v>453</v>
      </c>
      <c r="C274" s="48" t="s">
        <v>454</v>
      </c>
      <c r="D274" s="146">
        <f t="shared" ref="D274:E277" si="41">F274</f>
        <v>0</v>
      </c>
      <c r="E274" s="117">
        <f t="shared" si="41"/>
        <v>0</v>
      </c>
      <c r="F274" s="117">
        <f>'[1]67.05.01'!F258+[1]ZV!F257+'[1]67,03,04+P Teatru'!F257+'[1]67.03.06'!F257+'[1]67.50'!F264</f>
        <v>0</v>
      </c>
      <c r="G274" s="117">
        <f>'[1]67.05.01'!G258+[1]ZV!G257+'[1]67,03,04+P Teatru'!G257+'[1]67.03.06'!G257+'[1]67.50'!G264</f>
        <v>0</v>
      </c>
      <c r="H274" s="117">
        <f>'[1]67.05.01'!H258+[1]ZV!H257+'[1]67,03,04+P Teatru'!H257+'[1]67.03.06'!H257+'[1]67.50'!H264</f>
        <v>0</v>
      </c>
      <c r="I274" s="117">
        <f>'[1]67.05.01'!I258+[1]ZV!I257+'[1]67,03,04+P Teatru'!I257+'[1]67.03.06'!I257+'[1]67.50'!I264</f>
        <v>0</v>
      </c>
      <c r="J274" s="117">
        <f>'[1]67.05.01'!J258+[1]ZV!J257+'[1]67,03,04+P Teatru'!J257+'[1]67.03.06'!J257+'[1]67.50'!J264</f>
        <v>0</v>
      </c>
      <c r="K274" s="117">
        <f>'[1]67.05.01'!K258+[1]ZV!K257+'[1]67,03,04+P Teatru'!K257+'[1]67.03.06'!K257+'[1]67.50'!K264</f>
        <v>0</v>
      </c>
      <c r="L274" s="117">
        <f>'[1]67.05.01'!L258+[1]ZV!L257+'[1]67,03,04+P Teatru'!L257+'[1]67.03.06'!L257+'[1]67.50'!L264</f>
        <v>0</v>
      </c>
    </row>
    <row r="275" spans="1:12" s="49" customFormat="1" ht="24" customHeight="1">
      <c r="A275" s="95"/>
      <c r="B275" s="41" t="s">
        <v>455</v>
      </c>
      <c r="C275" s="48" t="s">
        <v>456</v>
      </c>
      <c r="D275" s="146">
        <f t="shared" si="41"/>
        <v>0</v>
      </c>
      <c r="E275" s="117">
        <f t="shared" si="41"/>
        <v>0</v>
      </c>
      <c r="F275" s="117">
        <f>'[1]67.05.01'!F259+[1]ZV!F258+'[1]67,03,04+P Teatru'!F258+'[1]67.03.06'!F258+'[1]67.50'!F265</f>
        <v>0</v>
      </c>
      <c r="G275" s="117">
        <f>'[1]67.05.01'!G259+[1]ZV!G258+'[1]67,03,04+P Teatru'!G258+'[1]67.03.06'!G258+'[1]67.50'!G265</f>
        <v>0</v>
      </c>
      <c r="H275" s="117">
        <f>'[1]67.05.01'!H259+[1]ZV!H258+'[1]67,03,04+P Teatru'!H258+'[1]67.03.06'!H258+'[1]67.50'!H265</f>
        <v>0</v>
      </c>
      <c r="I275" s="117">
        <f>'[1]67.05.01'!I259+[1]ZV!I258+'[1]67,03,04+P Teatru'!I258+'[1]67.03.06'!I258+'[1]67.50'!I265</f>
        <v>0</v>
      </c>
      <c r="J275" s="117">
        <f>'[1]67.05.01'!J259+[1]ZV!J258+'[1]67,03,04+P Teatru'!J258+'[1]67.03.06'!J258+'[1]67.50'!J265</f>
        <v>0</v>
      </c>
      <c r="K275" s="117">
        <f>'[1]67.05.01'!K259+[1]ZV!K258+'[1]67,03,04+P Teatru'!K258+'[1]67.03.06'!K258+'[1]67.50'!K265</f>
        <v>0</v>
      </c>
      <c r="L275" s="117">
        <f>'[1]67.05.01'!L259+[1]ZV!L258+'[1]67,03,04+P Teatru'!L258+'[1]67.03.06'!L258+'[1]67.50'!L265</f>
        <v>10769</v>
      </c>
    </row>
    <row r="276" spans="1:12" s="49" customFormat="1" ht="15.75">
      <c r="A276" s="31"/>
      <c r="B276" s="25" t="s">
        <v>457</v>
      </c>
      <c r="C276" s="48" t="s">
        <v>458</v>
      </c>
      <c r="D276" s="146">
        <f t="shared" si="41"/>
        <v>0</v>
      </c>
      <c r="E276" s="117">
        <f t="shared" si="41"/>
        <v>0</v>
      </c>
      <c r="F276" s="117">
        <f>'[1]67.05.01'!F260+[1]ZV!F259+'[1]67,03,04+P Teatru'!F259+'[1]67.03.06'!F259+'[1]67.50'!F266</f>
        <v>0</v>
      </c>
      <c r="G276" s="117">
        <f>'[1]67.05.01'!G260+[1]ZV!G259+'[1]67,03,04+P Teatru'!G259+'[1]67.03.06'!G259+'[1]67.50'!G266</f>
        <v>0</v>
      </c>
      <c r="H276" s="117">
        <f>'[1]67.05.01'!H260+[1]ZV!H259+'[1]67,03,04+P Teatru'!H259+'[1]67.03.06'!H259+'[1]67.50'!H266</f>
        <v>0</v>
      </c>
      <c r="I276" s="117">
        <f>'[1]67.05.01'!I260+[1]ZV!I259+'[1]67,03,04+P Teatru'!I259+'[1]67.03.06'!I259+'[1]67.50'!I266</f>
        <v>0</v>
      </c>
      <c r="J276" s="117">
        <f>'[1]67.05.01'!J260+[1]ZV!J259+'[1]67,03,04+P Teatru'!J259+'[1]67.03.06'!J259+'[1]67.50'!J266</f>
        <v>0</v>
      </c>
      <c r="K276" s="117">
        <f>'[1]67.05.01'!K260+[1]ZV!K259+'[1]67,03,04+P Teatru'!K259+'[1]67.03.06'!K259+'[1]67.50'!K266</f>
        <v>0</v>
      </c>
      <c r="L276" s="117">
        <f>'[1]67.05.01'!L260+[1]ZV!L259+'[1]67,03,04+P Teatru'!L259+'[1]67.03.06'!L259+'[1]67.50'!L266</f>
        <v>0</v>
      </c>
    </row>
    <row r="277" spans="1:12" s="49" customFormat="1" ht="15.75">
      <c r="A277" s="31"/>
      <c r="B277" s="25" t="s">
        <v>459</v>
      </c>
      <c r="C277" s="48" t="s">
        <v>460</v>
      </c>
      <c r="D277" s="117">
        <f t="shared" si="41"/>
        <v>998200</v>
      </c>
      <c r="E277" s="117">
        <f t="shared" si="41"/>
        <v>731200</v>
      </c>
      <c r="F277" s="117">
        <f>'[1]67.05.01'!F261+[1]ZV!F260+'[1]67,03,04+P Teatru'!F260+'[1]67.03.06'!F260+'[1]67.50'!F267</f>
        <v>998200</v>
      </c>
      <c r="G277" s="117">
        <f>'[1]67.05.01'!G261+[1]ZV!G260+'[1]67,03,04+P Teatru'!G260+'[1]67.03.06'!G260+'[1]67.50'!G267</f>
        <v>731200</v>
      </c>
      <c r="H277" s="117">
        <f>'[1]67.05.01'!H261+[1]ZV!H260+'[1]67,03,04+P Teatru'!H260+'[1]67.03.06'!H260+'[1]67.50'!H267</f>
        <v>141134</v>
      </c>
      <c r="I277" s="117">
        <f>'[1]67.05.01'!I261+[1]ZV!I260+'[1]67,03,04+P Teatru'!I260+'[1]67.03.06'!I260+'[1]67.50'!I267</f>
        <v>141134</v>
      </c>
      <c r="J277" s="117">
        <f>'[1]67.05.01'!J261+[1]ZV!J260+'[1]67,03,04+P Teatru'!J260+'[1]67.03.06'!J260+'[1]67.50'!J267</f>
        <v>141134</v>
      </c>
      <c r="K277" s="117">
        <f>'[1]67.05.01'!K261+[1]ZV!K260+'[1]67,03,04+P Teatru'!K260+'[1]67.03.06'!K260+'[1]67.50'!K267</f>
        <v>0</v>
      </c>
      <c r="L277" s="117">
        <f>'[1]67.05.01'!L261+[1]ZV!L260+'[1]67,03,04+P Teatru'!L260+'[1]67.03.06'!L260+'[1]67.50'!L267</f>
        <v>455097</v>
      </c>
    </row>
    <row r="278" spans="1:12" s="49" customFormat="1" ht="15.75" hidden="1">
      <c r="A278" s="22" t="s">
        <v>461</v>
      </c>
      <c r="B278" s="22"/>
      <c r="C278" s="94" t="s">
        <v>462</v>
      </c>
      <c r="D278" s="147"/>
      <c r="E278" s="115">
        <f>E279</f>
        <v>0</v>
      </c>
      <c r="F278" s="115">
        <f>F279</f>
        <v>0</v>
      </c>
      <c r="G278" s="115">
        <f t="shared" ref="G278:L278" si="42">G279</f>
        <v>0</v>
      </c>
      <c r="H278" s="115">
        <f t="shared" si="42"/>
        <v>0</v>
      </c>
      <c r="I278" s="115">
        <f t="shared" si="42"/>
        <v>0</v>
      </c>
      <c r="J278" s="115">
        <f t="shared" si="42"/>
        <v>0</v>
      </c>
      <c r="K278" s="115">
        <f t="shared" si="42"/>
        <v>0</v>
      </c>
      <c r="L278" s="115">
        <f t="shared" si="42"/>
        <v>0</v>
      </c>
    </row>
    <row r="279" spans="1:12" s="49" customFormat="1" ht="15.75" hidden="1">
      <c r="A279" s="31"/>
      <c r="B279" s="25" t="s">
        <v>463</v>
      </c>
      <c r="C279" s="48" t="s">
        <v>464</v>
      </c>
      <c r="D279" s="126"/>
      <c r="E279" s="117">
        <f>F279</f>
        <v>0</v>
      </c>
      <c r="F279" s="137">
        <v>0</v>
      </c>
      <c r="G279" s="137">
        <v>0</v>
      </c>
      <c r="H279" s="137">
        <v>0</v>
      </c>
      <c r="I279" s="137">
        <v>0</v>
      </c>
      <c r="J279" s="137">
        <v>0</v>
      </c>
      <c r="K279" s="137">
        <v>0</v>
      </c>
      <c r="L279" s="137">
        <v>0</v>
      </c>
    </row>
    <row r="280" spans="1:12" s="49" customFormat="1" ht="15.75" hidden="1">
      <c r="A280" s="22" t="s">
        <v>465</v>
      </c>
      <c r="B280" s="33"/>
      <c r="C280" s="94" t="s">
        <v>466</v>
      </c>
      <c r="D280" s="147"/>
      <c r="E280" s="117">
        <f t="shared" ref="E280:E290" si="43">F280</f>
        <v>0</v>
      </c>
      <c r="F280" s="137">
        <f>[2]CSM!F263+[2]YY!E263+'[2]Zone verzi'!F262+'[2]67020330'!F262+[2]XX!E263+'[2]6703004'!F262+'[2]67020306'!F262+'[2]670250'!F262</f>
        <v>0</v>
      </c>
      <c r="G280" s="137">
        <f>[2]CSM!G263+[2]YY!F263+'[2]Zone verzi'!G262+'[2]67020330'!G262+[2]XX!F263+'[2]6703004'!G262+'[2]67020306'!G262+'[2]670250'!G262</f>
        <v>0</v>
      </c>
      <c r="H280" s="137">
        <f>[2]CSM!H263+[2]YY!G263+'[2]Zone verzi'!H262+'[2]67020330'!H262+[2]XX!G263+'[2]6703004'!H262+'[2]67020306'!H262+'[2]670250'!H262</f>
        <v>0</v>
      </c>
      <c r="I280" s="137">
        <f>[2]CSM!I263+[2]YY!H263+'[2]Zone verzi'!I262+'[2]67020330'!I262+[2]XX!H263+'[2]6703004'!I262+'[2]67020306'!I262+'[2]670250'!I262</f>
        <v>0</v>
      </c>
      <c r="J280" s="137">
        <f>[2]CSM!J263+[2]YY!I263+'[2]Zone verzi'!J262+'[2]67020330'!J262+[2]XX!I263+'[2]6703004'!J262+'[2]67020306'!J262+'[2]670250'!J262</f>
        <v>0</v>
      </c>
      <c r="K280" s="137">
        <f>[2]CSM!K263+[2]YY!J263+'[2]Zone verzi'!K262+'[2]67020330'!K262+[2]XX!J263+'[2]6703004'!K262+'[2]67020306'!K262+'[2]670250'!K262</f>
        <v>0</v>
      </c>
      <c r="L280" s="137">
        <f>[2]CSM!L263+[2]YY!K263+'[2]Zone verzi'!L262+'[2]67020330'!L262+[2]XX!K263+'[2]6703004'!L262+'[2]67020306'!L262+'[2]670250'!L262</f>
        <v>0</v>
      </c>
    </row>
    <row r="281" spans="1:12" s="49" customFormat="1" ht="15.75" hidden="1">
      <c r="A281" s="31"/>
      <c r="B281" s="32"/>
      <c r="C281" s="26"/>
      <c r="D281" s="116"/>
      <c r="E281" s="117">
        <f t="shared" si="43"/>
        <v>0</v>
      </c>
      <c r="F281" s="137">
        <f>[2]CSM!F264+[2]YY!E264+'[2]Zone verzi'!F263+'[2]67020330'!F263+[2]XX!E264+'[2]6703004'!F263+'[2]67020306'!F263+'[2]670250'!F263</f>
        <v>0</v>
      </c>
      <c r="G281" s="137">
        <f>[2]CSM!G264+[2]YY!F264+'[2]Zone verzi'!G263+'[2]67020330'!G263+[2]XX!F264+'[2]6703004'!G263+'[2]67020306'!G263+'[2]670250'!G263</f>
        <v>0</v>
      </c>
      <c r="H281" s="137">
        <f>[2]CSM!H264+[2]YY!G264+'[2]Zone verzi'!H263+'[2]67020330'!H263+[2]XX!G264+'[2]6703004'!H263+'[2]67020306'!H263+'[2]670250'!H263</f>
        <v>0</v>
      </c>
      <c r="I281" s="137">
        <f>[2]CSM!I264+[2]YY!H264+'[2]Zone verzi'!I263+'[2]67020330'!I263+[2]XX!H264+'[2]6703004'!I263+'[2]67020306'!I263+'[2]670250'!I263</f>
        <v>0</v>
      </c>
      <c r="J281" s="137">
        <f>[2]CSM!J264+[2]YY!I264+'[2]Zone verzi'!J263+'[2]67020330'!J263+[2]XX!I264+'[2]6703004'!J263+'[2]67020306'!J263+'[2]670250'!J263</f>
        <v>0</v>
      </c>
      <c r="K281" s="137">
        <f>[2]CSM!K264+[2]YY!J264+'[2]Zone verzi'!K263+'[2]67020330'!K263+[2]XX!J264+'[2]6703004'!K263+'[2]67020306'!K263+'[2]670250'!K263</f>
        <v>0</v>
      </c>
      <c r="L281" s="137">
        <f>[2]CSM!L264+[2]YY!K264+'[2]Zone verzi'!L263+'[2]67020330'!L263+[2]XX!K264+'[2]6703004'!L263+'[2]67020306'!L263+'[2]670250'!L263</f>
        <v>0</v>
      </c>
    </row>
    <row r="282" spans="1:12" s="49" customFormat="1" ht="15.75" hidden="1">
      <c r="A282" s="91" t="s">
        <v>467</v>
      </c>
      <c r="B282" s="63"/>
      <c r="C282" s="93">
        <v>72</v>
      </c>
      <c r="D282" s="148"/>
      <c r="E282" s="117">
        <f t="shared" si="43"/>
        <v>0</v>
      </c>
      <c r="F282" s="137">
        <f>[2]CSM!F265+[2]YY!E265+'[2]Zone verzi'!F264+'[2]67020330'!F264+[2]XX!E265+'[2]6703004'!F264+'[2]67020306'!F264+'[2]670250'!F264</f>
        <v>0</v>
      </c>
      <c r="G282" s="137">
        <f>[2]CSM!G265+[2]YY!F265+'[2]Zone verzi'!G264+'[2]67020330'!G264+[2]XX!F265+'[2]6703004'!G264+'[2]67020306'!G264+'[2]670250'!G264</f>
        <v>0</v>
      </c>
      <c r="H282" s="137">
        <f>[2]CSM!H265+[2]YY!G265+'[2]Zone verzi'!H264+'[2]67020330'!H264+[2]XX!G265+'[2]6703004'!H264+'[2]67020306'!H264+'[2]670250'!H264</f>
        <v>0</v>
      </c>
      <c r="I282" s="137">
        <f>[2]CSM!I265+[2]YY!H265+'[2]Zone verzi'!I264+'[2]67020330'!I264+[2]XX!H265+'[2]6703004'!I264+'[2]67020306'!I264+'[2]670250'!I264</f>
        <v>0</v>
      </c>
      <c r="J282" s="137">
        <f>[2]CSM!J265+[2]YY!I265+'[2]Zone verzi'!J264+'[2]67020330'!J264+[2]XX!I265+'[2]6703004'!J264+'[2]67020306'!J264+'[2]670250'!J264</f>
        <v>0</v>
      </c>
      <c r="K282" s="137">
        <f>[2]CSM!K265+[2]YY!J265+'[2]Zone verzi'!K264+'[2]67020330'!K264+[2]XX!J265+'[2]6703004'!K264+'[2]67020306'!K264+'[2]670250'!K264</f>
        <v>0</v>
      </c>
      <c r="L282" s="137">
        <f>[2]CSM!L265+[2]YY!K265+'[2]Zone verzi'!L264+'[2]67020330'!L264+[2]XX!K265+'[2]6703004'!L264+'[2]67020306'!L264+'[2]670250'!L264</f>
        <v>0</v>
      </c>
    </row>
    <row r="283" spans="1:12" s="49" customFormat="1" ht="15.75" hidden="1">
      <c r="A283" s="96" t="s">
        <v>468</v>
      </c>
      <c r="B283" s="96"/>
      <c r="C283" s="94" t="s">
        <v>469</v>
      </c>
      <c r="D283" s="147"/>
      <c r="E283" s="117">
        <f t="shared" si="43"/>
        <v>0</v>
      </c>
      <c r="F283" s="137">
        <f>[2]CSM!F266+[2]YY!E266+'[2]Zone verzi'!F265+'[2]67020330'!F265+[2]XX!E266+'[2]6703004'!F265+'[2]67020306'!F265+'[2]670250'!F265</f>
        <v>0</v>
      </c>
      <c r="G283" s="137">
        <f>[2]CSM!G266+[2]YY!F266+'[2]Zone verzi'!G265+'[2]67020330'!G265+[2]XX!F266+'[2]6703004'!G265+'[2]67020306'!G265+'[2]670250'!G265</f>
        <v>0</v>
      </c>
      <c r="H283" s="137">
        <f>[2]CSM!H266+[2]YY!G266+'[2]Zone verzi'!H265+'[2]67020330'!H265+[2]XX!G266+'[2]6703004'!H265+'[2]67020306'!H265+'[2]670250'!H265</f>
        <v>0</v>
      </c>
      <c r="I283" s="137">
        <f>[2]CSM!I266+[2]YY!H266+'[2]Zone verzi'!I265+'[2]67020330'!I265+[2]XX!H266+'[2]6703004'!I265+'[2]67020306'!I265+'[2]670250'!I265</f>
        <v>0</v>
      </c>
      <c r="J283" s="137">
        <f>[2]CSM!J266+[2]YY!I266+'[2]Zone verzi'!J265+'[2]67020330'!J265+[2]XX!I266+'[2]6703004'!J265+'[2]67020306'!J265+'[2]670250'!J265</f>
        <v>0</v>
      </c>
      <c r="K283" s="137">
        <f>[2]CSM!K266+[2]YY!J266+'[2]Zone verzi'!K265+'[2]67020330'!K265+[2]XX!J266+'[2]6703004'!K265+'[2]67020306'!K265+'[2]670250'!K265</f>
        <v>0</v>
      </c>
      <c r="L283" s="137">
        <f>[2]CSM!L266+[2]YY!K266+'[2]Zone verzi'!L265+'[2]67020330'!L265+[2]XX!K266+'[2]6703004'!L265+'[2]67020306'!L265+'[2]670250'!L265</f>
        <v>0</v>
      </c>
    </row>
    <row r="284" spans="1:12" s="49" customFormat="1" ht="15.75" hidden="1">
      <c r="A284" s="97"/>
      <c r="B284" s="25" t="s">
        <v>470</v>
      </c>
      <c r="C284" s="26" t="s">
        <v>471</v>
      </c>
      <c r="D284" s="116"/>
      <c r="E284" s="117">
        <f t="shared" si="43"/>
        <v>0</v>
      </c>
      <c r="F284" s="137">
        <f>[2]CSM!F267+[2]YY!E267+'[2]Zone verzi'!F266+'[2]67020330'!F266+[2]XX!E267+'[2]6703004'!F266+'[2]67020306'!F266+'[2]670250'!F266</f>
        <v>0</v>
      </c>
      <c r="G284" s="137">
        <f>[2]CSM!G267+[2]YY!F267+'[2]Zone verzi'!G266+'[2]67020330'!G266+[2]XX!F267+'[2]6703004'!G266+'[2]67020306'!G266+'[2]670250'!G266</f>
        <v>0</v>
      </c>
      <c r="H284" s="137">
        <f>[2]CSM!H267+[2]YY!G267+'[2]Zone verzi'!H266+'[2]67020330'!H266+[2]XX!G267+'[2]6703004'!H266+'[2]67020306'!H266+'[2]670250'!H266</f>
        <v>0</v>
      </c>
      <c r="I284" s="137">
        <f>[2]CSM!I267+[2]YY!H267+'[2]Zone verzi'!I266+'[2]67020330'!I266+[2]XX!H267+'[2]6703004'!I266+'[2]67020306'!I266+'[2]670250'!I266</f>
        <v>0</v>
      </c>
      <c r="J284" s="137">
        <f>[2]CSM!J267+[2]YY!I267+'[2]Zone verzi'!J266+'[2]67020330'!J266+[2]XX!I267+'[2]6703004'!J266+'[2]67020306'!J266+'[2]670250'!J266</f>
        <v>0</v>
      </c>
      <c r="K284" s="137">
        <f>[2]CSM!K267+[2]YY!J267+'[2]Zone verzi'!K266+'[2]67020330'!K266+[2]XX!J267+'[2]6703004'!K266+'[2]67020306'!K266+'[2]670250'!K266</f>
        <v>0</v>
      </c>
      <c r="L284" s="137">
        <f>[2]CSM!L267+[2]YY!K267+'[2]Zone verzi'!L266+'[2]67020330'!L266+[2]XX!K267+'[2]6703004'!L266+'[2]67020306'!L266+'[2]670250'!L266</f>
        <v>0</v>
      </c>
    </row>
    <row r="285" spans="1:12" s="49" customFormat="1" ht="15.75" hidden="1">
      <c r="A285" s="97"/>
      <c r="B285" s="25"/>
      <c r="C285" s="26"/>
      <c r="D285" s="116"/>
      <c r="E285" s="117">
        <f t="shared" si="43"/>
        <v>0</v>
      </c>
      <c r="F285" s="137">
        <f>[2]CSM!F268+[2]YY!E268+'[2]Zone verzi'!F267+'[2]67020330'!F267+[2]XX!E268+'[2]6703004'!F267+'[2]67020306'!F267+'[2]670250'!F267</f>
        <v>0</v>
      </c>
      <c r="G285" s="137">
        <f>[2]CSM!G268+[2]YY!F268+'[2]Zone verzi'!G267+'[2]67020330'!G267+[2]XX!F268+'[2]6703004'!G267+'[2]67020306'!G267+'[2]670250'!G267</f>
        <v>0</v>
      </c>
      <c r="H285" s="137">
        <f>[2]CSM!H268+[2]YY!G268+'[2]Zone verzi'!H267+'[2]67020330'!H267+[2]XX!G268+'[2]6703004'!H267+'[2]67020306'!H267+'[2]670250'!H267</f>
        <v>0</v>
      </c>
      <c r="I285" s="137">
        <f>[2]CSM!I268+[2]YY!H268+'[2]Zone verzi'!I267+'[2]67020330'!I267+[2]XX!H268+'[2]6703004'!I267+'[2]67020306'!I267+'[2]670250'!I267</f>
        <v>0</v>
      </c>
      <c r="J285" s="137">
        <f>[2]CSM!J268+[2]YY!I268+'[2]Zone verzi'!J267+'[2]67020330'!J267+[2]XX!I268+'[2]6703004'!J267+'[2]67020306'!J267+'[2]670250'!J267</f>
        <v>0</v>
      </c>
      <c r="K285" s="137">
        <f>[2]CSM!K268+[2]YY!J268+'[2]Zone verzi'!K267+'[2]67020330'!K267+[2]XX!J268+'[2]6703004'!K267+'[2]67020306'!K267+'[2]670250'!K267</f>
        <v>0</v>
      </c>
      <c r="L285" s="137">
        <f>[2]CSM!L268+[2]YY!K268+'[2]Zone verzi'!L267+'[2]67020330'!L267+[2]XX!K268+'[2]6703004'!L267+'[2]67020306'!L267+'[2]670250'!L267</f>
        <v>0</v>
      </c>
    </row>
    <row r="286" spans="1:12" s="49" customFormat="1" ht="15.75" hidden="1">
      <c r="A286" s="98" t="s">
        <v>472</v>
      </c>
      <c r="B286" s="98"/>
      <c r="C286" s="99">
        <v>75</v>
      </c>
      <c r="D286" s="149"/>
      <c r="E286" s="117">
        <f t="shared" si="43"/>
        <v>0</v>
      </c>
      <c r="F286" s="137">
        <f>[2]CSM!F269+[2]YY!E269+'[2]Zone verzi'!F268+'[2]67020330'!F268+[2]XX!E269+'[2]6703004'!F268+'[2]67020306'!F268+'[2]670250'!F268</f>
        <v>0</v>
      </c>
      <c r="G286" s="137">
        <f>[2]CSM!G269+[2]YY!F269+'[2]Zone verzi'!G268+'[2]67020330'!G268+[2]XX!F269+'[2]6703004'!G268+'[2]67020306'!G268+'[2]670250'!G268</f>
        <v>0</v>
      </c>
      <c r="H286" s="137">
        <f>[2]CSM!H269+[2]YY!G269+'[2]Zone verzi'!H268+'[2]67020330'!H268+[2]XX!G269+'[2]6703004'!H268+'[2]67020306'!H268+'[2]670250'!H268</f>
        <v>0</v>
      </c>
      <c r="I286" s="137">
        <f>[2]CSM!I269+[2]YY!H269+'[2]Zone verzi'!I268+'[2]67020330'!I268+[2]XX!H269+'[2]6703004'!I268+'[2]67020306'!I268+'[2]670250'!I268</f>
        <v>0</v>
      </c>
      <c r="J286" s="137">
        <f>[2]CSM!J269+[2]YY!I269+'[2]Zone verzi'!J268+'[2]67020330'!J268+[2]XX!I269+'[2]6703004'!J268+'[2]67020306'!J268+'[2]670250'!J268</f>
        <v>0</v>
      </c>
      <c r="K286" s="137">
        <f>[2]CSM!K269+[2]YY!J269+'[2]Zone verzi'!K268+'[2]67020330'!K268+[2]XX!J269+'[2]6703004'!K268+'[2]67020306'!K268+'[2]670250'!K268</f>
        <v>0</v>
      </c>
      <c r="L286" s="137">
        <f>[2]CSM!L269+[2]YY!K269+'[2]Zone verzi'!L268+'[2]67020330'!L268+[2]XX!K269+'[2]6703004'!L268+'[2]67020306'!L268+'[2]670250'!L268</f>
        <v>0</v>
      </c>
    </row>
    <row r="287" spans="1:12" s="49" customFormat="1" ht="15.75" hidden="1">
      <c r="A287" s="97"/>
      <c r="B287" s="97"/>
      <c r="C287" s="67"/>
      <c r="D287" s="136"/>
      <c r="E287" s="117">
        <f t="shared" si="43"/>
        <v>0</v>
      </c>
      <c r="F287" s="137">
        <f>[2]CSM!F270+[2]YY!E270+'[2]Zone verzi'!F269+'[2]67020330'!F269+[2]XX!E270+'[2]6703004'!F269+'[2]67020306'!F269+'[2]670250'!F269</f>
        <v>0</v>
      </c>
      <c r="G287" s="137">
        <f>[2]CSM!G270+[2]YY!F270+'[2]Zone verzi'!G269+'[2]67020330'!G269+[2]XX!F270+'[2]6703004'!G269+'[2]67020306'!G269+'[2]670250'!G269</f>
        <v>0</v>
      </c>
      <c r="H287" s="137">
        <f>[2]CSM!H270+[2]YY!G270+'[2]Zone verzi'!H269+'[2]67020330'!H269+[2]XX!G270+'[2]6703004'!H269+'[2]67020306'!H269+'[2]670250'!H269</f>
        <v>0</v>
      </c>
      <c r="I287" s="137">
        <f>[2]CSM!I270+[2]YY!H270+'[2]Zone verzi'!I269+'[2]67020330'!I269+[2]XX!H270+'[2]6703004'!I269+'[2]67020306'!I269+'[2]670250'!I269</f>
        <v>0</v>
      </c>
      <c r="J287" s="137">
        <f>[2]CSM!J270+[2]YY!I270+'[2]Zone verzi'!J269+'[2]67020330'!J269+[2]XX!I270+'[2]6703004'!J269+'[2]67020306'!J269+'[2]670250'!J269</f>
        <v>0</v>
      </c>
      <c r="K287" s="137">
        <f>[2]CSM!K270+[2]YY!J270+'[2]Zone verzi'!K269+'[2]67020330'!K269+[2]XX!J270+'[2]6703004'!K269+'[2]67020306'!K269+'[2]670250'!K269</f>
        <v>0</v>
      </c>
      <c r="L287" s="137">
        <f>[2]CSM!L270+[2]YY!K270+'[2]Zone verzi'!L269+'[2]67020330'!L269+[2]XX!K270+'[2]6703004'!L269+'[2]67020306'!L269+'[2]670250'!L269</f>
        <v>0</v>
      </c>
    </row>
    <row r="288" spans="1:12" s="49" customFormat="1" ht="35.25" hidden="1" customHeight="1">
      <c r="A288" s="186" t="s">
        <v>331</v>
      </c>
      <c r="B288" s="187"/>
      <c r="C288" s="64" t="s">
        <v>332</v>
      </c>
      <c r="D288" s="134"/>
      <c r="E288" s="117">
        <f t="shared" si="43"/>
        <v>0</v>
      </c>
      <c r="F288" s="137">
        <f>[2]CSM!F271+[2]YY!E271+'[2]Zone verzi'!F270+'[2]67020330'!F270+[2]XX!E271+'[2]6703004'!F270+'[2]67020306'!F270+'[2]670250'!F270</f>
        <v>0</v>
      </c>
      <c r="G288" s="137">
        <f>[2]CSM!G271+[2]YY!F271+'[2]Zone verzi'!G270+'[2]67020330'!G270+[2]XX!F271+'[2]6703004'!G270+'[2]67020306'!G270+'[2]670250'!G270</f>
        <v>0</v>
      </c>
      <c r="H288" s="137">
        <f>[2]CSM!H271+[2]YY!G271+'[2]Zone verzi'!H270+'[2]67020330'!H270+[2]XX!G271+'[2]6703004'!H270+'[2]67020306'!H270+'[2]670250'!H270</f>
        <v>0</v>
      </c>
      <c r="I288" s="137">
        <f>[2]CSM!I271+[2]YY!H271+'[2]Zone verzi'!I270+'[2]67020330'!I270+[2]XX!H271+'[2]6703004'!I270+'[2]67020306'!I270+'[2]670250'!I270</f>
        <v>0</v>
      </c>
      <c r="J288" s="137">
        <f>[2]CSM!J271+[2]YY!I271+'[2]Zone verzi'!J270+'[2]67020330'!J270+[2]XX!I271+'[2]6703004'!J270+'[2]67020306'!J270+'[2]670250'!J270</f>
        <v>0</v>
      </c>
      <c r="K288" s="137">
        <f>[2]CSM!K271+[2]YY!J271+'[2]Zone verzi'!K270+'[2]67020330'!K270+[2]XX!J271+'[2]6703004'!K270+'[2]67020306'!K270+'[2]670250'!K270</f>
        <v>0</v>
      </c>
      <c r="L288" s="137">
        <f>[2]CSM!L271+[2]YY!K271+'[2]Zone verzi'!L270+'[2]67020330'!L270+[2]XX!K271+'[2]6703004'!L270+'[2]67020306'!L270+'[2]670250'!L270</f>
        <v>0</v>
      </c>
    </row>
    <row r="289" spans="1:12" s="49" customFormat="1" ht="15.75" hidden="1">
      <c r="A289" s="31" t="s">
        <v>333</v>
      </c>
      <c r="B289" s="25"/>
      <c r="C289" s="57" t="s">
        <v>335</v>
      </c>
      <c r="D289" s="131"/>
      <c r="E289" s="117">
        <f t="shared" si="43"/>
        <v>0</v>
      </c>
      <c r="F289" s="137">
        <f>[2]CSM!F272+[2]YY!E272+'[2]Zone verzi'!F271+'[2]67020330'!F271+[2]XX!E272+'[2]6703004'!F271+'[2]67020306'!F271+'[2]670250'!F271</f>
        <v>0</v>
      </c>
      <c r="G289" s="137">
        <f>[2]CSM!G272+[2]YY!F272+'[2]Zone verzi'!G271+'[2]67020330'!G271+[2]XX!F272+'[2]6703004'!G271+'[2]67020306'!G271+'[2]670250'!G271</f>
        <v>0</v>
      </c>
      <c r="H289" s="137">
        <f>[2]CSM!H272+[2]YY!G272+'[2]Zone verzi'!H271+'[2]67020330'!H271+[2]XX!G272+'[2]6703004'!H271+'[2]67020306'!H271+'[2]670250'!H271</f>
        <v>0</v>
      </c>
      <c r="I289" s="137">
        <f>[2]CSM!I272+[2]YY!H272+'[2]Zone verzi'!I271+'[2]67020330'!I271+[2]XX!H272+'[2]6703004'!I271+'[2]67020306'!I271+'[2]670250'!I271</f>
        <v>0</v>
      </c>
      <c r="J289" s="137">
        <f>[2]CSM!J272+[2]YY!I272+'[2]Zone verzi'!J271+'[2]67020330'!J271+[2]XX!I272+'[2]6703004'!J271+'[2]67020306'!J271+'[2]670250'!J271</f>
        <v>0</v>
      </c>
      <c r="K289" s="137">
        <f>[2]CSM!K272+[2]YY!J272+'[2]Zone verzi'!K271+'[2]67020330'!K271+[2]XX!J272+'[2]6703004'!K271+'[2]67020306'!K271+'[2]670250'!K271</f>
        <v>0</v>
      </c>
      <c r="L289" s="137">
        <f>[2]CSM!L272+[2]YY!K272+'[2]Zone verzi'!L271+'[2]67020330'!L271+[2]XX!K272+'[2]6703004'!L271+'[2]67020306'!L271+'[2]670250'!L271</f>
        <v>0</v>
      </c>
    </row>
    <row r="290" spans="1:12" s="49" customFormat="1" ht="15.75" hidden="1">
      <c r="A290" s="61"/>
      <c r="B290" s="100"/>
      <c r="C290" s="67"/>
      <c r="D290" s="136"/>
      <c r="E290" s="117">
        <f t="shared" si="43"/>
        <v>0</v>
      </c>
      <c r="F290" s="137">
        <f>[2]CSM!F273+[2]YY!E273+'[2]Zone verzi'!F272+'[2]67020330'!F272+[2]XX!E273+'[2]6703004'!F272+'[2]67020306'!F272+'[2]670250'!F272</f>
        <v>0</v>
      </c>
      <c r="G290" s="137">
        <f>[2]CSM!G273+[2]YY!F273+'[2]Zone verzi'!G272+'[2]67020330'!G272+[2]XX!F273+'[2]6703004'!G272+'[2]67020306'!G272+'[2]670250'!G272</f>
        <v>0</v>
      </c>
      <c r="H290" s="137">
        <v>0</v>
      </c>
      <c r="I290" s="137">
        <v>0</v>
      </c>
      <c r="J290" s="137">
        <v>0</v>
      </c>
      <c r="K290" s="137">
        <f>[2]CSM!K273+[2]YY!J273+'[2]Zone verzi'!K272+'[2]67020330'!K272+[2]XX!J273+'[2]6703004'!K272+'[2]67020306'!K272+'[2]670250'!K272</f>
        <v>0</v>
      </c>
      <c r="L290" s="137">
        <f>[2]CSM!L273+[2]YY!K273+'[2]Zone verzi'!L272+'[2]67020330'!L272+[2]XX!K273+'[2]6703004'!L272+'[2]67020306'!L272+'[2]670250'!L272</f>
        <v>0</v>
      </c>
    </row>
    <row r="291" spans="1:12" hidden="1"/>
    <row r="292" spans="1:12">
      <c r="A292" s="102"/>
      <c r="B292" s="103"/>
    </row>
    <row r="293" spans="1:12">
      <c r="A293" s="104"/>
      <c r="B293" s="105" t="s">
        <v>473</v>
      </c>
      <c r="C293" s="104"/>
      <c r="D293" s="104"/>
      <c r="E293" s="104"/>
      <c r="F293" s="104" t="s">
        <v>474</v>
      </c>
      <c r="G293" s="104"/>
      <c r="H293" s="104"/>
      <c r="I293" s="104"/>
      <c r="J293" s="104" t="s">
        <v>475</v>
      </c>
      <c r="K293" s="104"/>
    </row>
    <row r="294" spans="1:12">
      <c r="A294" s="193" t="s">
        <v>490</v>
      </c>
      <c r="B294" s="193"/>
      <c r="C294" s="104"/>
      <c r="D294" s="104"/>
      <c r="E294" s="104"/>
      <c r="F294" s="104" t="s">
        <v>476</v>
      </c>
      <c r="G294" s="104"/>
      <c r="H294" s="106"/>
      <c r="I294" s="104"/>
      <c r="J294" s="104" t="s">
        <v>477</v>
      </c>
      <c r="K294" s="104"/>
    </row>
    <row r="295" spans="1:12">
      <c r="A295" s="194"/>
      <c r="B295" s="194"/>
    </row>
    <row r="296" spans="1:12">
      <c r="A296" s="194"/>
      <c r="B296" s="194"/>
    </row>
    <row r="297" spans="1:12">
      <c r="G297"/>
      <c r="H297"/>
      <c r="I297"/>
    </row>
    <row r="298" spans="1:12">
      <c r="G298"/>
      <c r="H298"/>
      <c r="I298"/>
    </row>
    <row r="299" spans="1:12">
      <c r="G299"/>
      <c r="H299"/>
      <c r="I299"/>
    </row>
    <row r="300" spans="1:12">
      <c r="G300"/>
      <c r="H300"/>
      <c r="I300"/>
    </row>
    <row r="301" spans="1:12">
      <c r="G301"/>
      <c r="H301"/>
      <c r="I301"/>
    </row>
    <row r="302" spans="1:12">
      <c r="G302"/>
      <c r="H302"/>
      <c r="I302"/>
    </row>
    <row r="303" spans="1:12">
      <c r="G303"/>
      <c r="H303"/>
      <c r="I303"/>
    </row>
    <row r="304" spans="1:12">
      <c r="G304"/>
      <c r="H304"/>
      <c r="I304"/>
    </row>
    <row r="305" spans="7:9">
      <c r="G305"/>
      <c r="H305"/>
      <c r="I305"/>
    </row>
    <row r="306" spans="7:9">
      <c r="G306"/>
      <c r="H306"/>
      <c r="I306"/>
    </row>
  </sheetData>
  <mergeCells count="40">
    <mergeCell ref="A288:B288"/>
    <mergeCell ref="A294:B294"/>
    <mergeCell ref="A295:B295"/>
    <mergeCell ref="A296:B296"/>
    <mergeCell ref="B2:L2"/>
    <mergeCell ref="A235:B235"/>
    <mergeCell ref="A239:B239"/>
    <mergeCell ref="A243:B243"/>
    <mergeCell ref="A247:B247"/>
    <mergeCell ref="A251:B251"/>
    <mergeCell ref="A255:B255"/>
    <mergeCell ref="A214:B214"/>
    <mergeCell ref="A215:B215"/>
    <mergeCell ref="A219:B219"/>
    <mergeCell ref="A223:B223"/>
    <mergeCell ref="A227:B227"/>
    <mergeCell ref="A231:B231"/>
    <mergeCell ref="A162:B162"/>
    <mergeCell ref="A171:B171"/>
    <mergeCell ref="A184:B184"/>
    <mergeCell ref="A188:B188"/>
    <mergeCell ref="A189:B189"/>
    <mergeCell ref="A201:B201"/>
    <mergeCell ref="A161:B161"/>
    <mergeCell ref="A11:B11"/>
    <mergeCell ref="B12:C12"/>
    <mergeCell ref="A49:B49"/>
    <mergeCell ref="A70:B70"/>
    <mergeCell ref="A80:B80"/>
    <mergeCell ref="A81:B81"/>
    <mergeCell ref="A89:B89"/>
    <mergeCell ref="A98:B98"/>
    <mergeCell ref="A133:B133"/>
    <mergeCell ref="A134:B134"/>
    <mergeCell ref="A158:B158"/>
    <mergeCell ref="B4:K4"/>
    <mergeCell ref="B5:K5"/>
    <mergeCell ref="A8:B8"/>
    <mergeCell ref="A9:B9"/>
    <mergeCell ref="A10:B10"/>
  </mergeCells>
  <pageMargins left="0.51181102362204722" right="0.15748031496062992" top="0.27559055118110237" bottom="0.1968503937007874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2022-05-20T05:01:27Z</cp:lastPrinted>
  <dcterms:created xsi:type="dcterms:W3CDTF">2022-03-14T12:21:03Z</dcterms:created>
  <dcterms:modified xsi:type="dcterms:W3CDTF">2022-05-20T05:01:28Z</dcterms:modified>
</cp:coreProperties>
</file>